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24226"/>
  <mc:AlternateContent xmlns:mc="http://schemas.openxmlformats.org/markup-compatibility/2006">
    <mc:Choice Requires="x15">
      <x15ac:absPath xmlns:x15ac="http://schemas.microsoft.com/office/spreadsheetml/2010/11/ac" url="C:\Users\ramesa\Documentos_CVP\Documents\CVP\2018\Diciembre\2Q\Plurianual\"/>
    </mc:Choice>
  </mc:AlternateContent>
  <xr:revisionPtr revIDLastSave="0" documentId="13_ncr:1_{26F656CB-3CBC-4E5E-B74B-F87E7EB0FE8D}" xr6:coauthVersionLast="31" xr6:coauthVersionMax="31" xr10:uidLastSave="{00000000-0000-0000-0000-000000000000}"/>
  <bookViews>
    <workbookView xWindow="0" yWindow="0" windowWidth="28800" windowHeight="12030" tabRatio="291" firstSheet="2" activeTab="2" xr2:uid="{00000000-000D-0000-FFFF-FFFF00000000}"/>
  </bookViews>
  <sheets>
    <sheet name="DIFERENCIAS" sheetId="52" state="hidden" r:id="rId1"/>
    <sheet name="SOPORTE REPROGRAMACIÓN $ 2017" sheetId="53" state="hidden" r:id="rId2"/>
    <sheet name="Noviembre" sheetId="76"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alentohumrefinancieros" localSheetId="2">#REF!</definedName>
    <definedName name="talentohumrefinancieros">#REF!</definedName>
    <definedName name="THumano" localSheetId="2">#REF!</definedName>
    <definedName name="THumano">#REF!</definedName>
    <definedName name="_xlnm.Print_Titles" localSheetId="2">Noviembre!$14:$16</definedName>
    <definedName name="VIGENTE">[1]Hoja2!$F$2:$F$3</definedName>
    <definedName name="xx" localSheetId="2">#REF!</definedName>
    <definedName name="xx">#REF!</definedName>
  </definedNames>
  <calcPr calcId="179017"/>
</workbook>
</file>

<file path=xl/calcChain.xml><?xml version="1.0" encoding="utf-8"?>
<calcChain xmlns="http://schemas.openxmlformats.org/spreadsheetml/2006/main">
  <c r="F72" i="53" l="1"/>
  <c r="O67" i="53"/>
  <c r="M67" i="53"/>
  <c r="K67" i="53"/>
  <c r="I67" i="53"/>
  <c r="J66" i="53"/>
  <c r="N66" i="53" s="1"/>
  <c r="N67" i="53" s="1"/>
  <c r="O59" i="53"/>
  <c r="M59" i="53"/>
  <c r="K59" i="53"/>
  <c r="I59" i="53"/>
  <c r="J57" i="53"/>
  <c r="L57" i="53" s="1"/>
  <c r="J58" i="53"/>
  <c r="N58" i="53" s="1"/>
  <c r="J49" i="53"/>
  <c r="N49" i="53"/>
  <c r="P49" i="53"/>
  <c r="J48" i="53"/>
  <c r="I50" i="53"/>
  <c r="I40" i="53"/>
  <c r="J38" i="53"/>
  <c r="L38" i="53" s="1"/>
  <c r="P38" i="53"/>
  <c r="J39" i="53"/>
  <c r="P39" i="53"/>
  <c r="J37" i="53"/>
  <c r="O36" i="53"/>
  <c r="J34" i="53"/>
  <c r="J35" i="53"/>
  <c r="J33" i="53"/>
  <c r="P33" i="53"/>
  <c r="I36" i="53"/>
  <c r="J31" i="53"/>
  <c r="J30" i="53"/>
  <c r="P30" i="53"/>
  <c r="R30" i="53" s="1"/>
  <c r="R32" i="53" s="1"/>
  <c r="T32" i="53" s="1"/>
  <c r="I32" i="53"/>
  <c r="J17" i="53"/>
  <c r="P17" i="53"/>
  <c r="J18" i="53"/>
  <c r="L18" i="53" s="1"/>
  <c r="J19" i="53"/>
  <c r="N19" i="53" s="1"/>
  <c r="J20" i="53"/>
  <c r="N20" i="53" s="1"/>
  <c r="J16" i="53"/>
  <c r="L16" i="53" s="1"/>
  <c r="I21" i="53"/>
  <c r="Q16" i="53"/>
  <c r="Q17" i="53"/>
  <c r="Q18" i="53"/>
  <c r="Q21" i="53" s="1"/>
  <c r="Q69" i="53" s="1"/>
  <c r="Q19" i="53"/>
  <c r="Q20" i="53"/>
  <c r="Q30" i="53"/>
  <c r="Q32" i="53" s="1"/>
  <c r="Q31" i="53"/>
  <c r="Q33" i="53"/>
  <c r="Q34" i="53"/>
  <c r="Q36" i="53" s="1"/>
  <c r="Q35" i="53"/>
  <c r="Q37" i="53"/>
  <c r="Q38" i="53"/>
  <c r="Q40" i="53" s="1"/>
  <c r="Q39" i="53"/>
  <c r="Q48" i="53"/>
  <c r="Q49" i="53"/>
  <c r="Q50" i="53" s="1"/>
  <c r="Q57" i="53"/>
  <c r="Q59" i="53" s="1"/>
  <c r="Q58" i="53"/>
  <c r="Q66" i="53"/>
  <c r="Q67" i="53"/>
  <c r="F21" i="53"/>
  <c r="F32" i="53"/>
  <c r="F36" i="53"/>
  <c r="F69" i="53" s="1"/>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L19" i="53"/>
  <c r="P19" i="53"/>
  <c r="C2" i="52"/>
  <c r="C8" i="52"/>
  <c r="C7" i="52"/>
  <c r="C6" i="52"/>
  <c r="C3" i="52"/>
  <c r="L39" i="53"/>
  <c r="R39" i="53" s="1"/>
  <c r="N39" i="53"/>
  <c r="N57" i="53"/>
  <c r="R57" i="53" s="1"/>
  <c r="L49" i="53"/>
  <c r="L30" i="53"/>
  <c r="P57" i="53"/>
  <c r="P20" i="53"/>
  <c r="L33" i="53"/>
  <c r="L17" i="53"/>
  <c r="R17" i="53" s="1"/>
  <c r="N33" i="53"/>
  <c r="N30" i="53"/>
  <c r="N17" i="53"/>
  <c r="N59" i="53"/>
  <c r="N38" i="53"/>
  <c r="R38" i="53" s="1"/>
  <c r="P34" i="53"/>
  <c r="J36" i="53"/>
  <c r="L34" i="53"/>
  <c r="R49" i="53"/>
  <c r="N34" i="53"/>
  <c r="R34" i="53" s="1"/>
  <c r="R19" i="53"/>
  <c r="P31" i="53"/>
  <c r="L31" i="53"/>
  <c r="L32" i="53" s="1"/>
  <c r="N31" i="53"/>
  <c r="N32" i="53"/>
  <c r="J32" i="53"/>
  <c r="P37" i="53"/>
  <c r="P40" i="53" s="1"/>
  <c r="J40" i="53"/>
  <c r="N37" i="53"/>
  <c r="N40" i="53"/>
  <c r="L37" i="53"/>
  <c r="L35" i="53"/>
  <c r="R31" i="53"/>
  <c r="L36" i="53"/>
  <c r="L21" i="53" l="1"/>
  <c r="P59" i="53"/>
  <c r="N48" i="53"/>
  <c r="N50" i="53" s="1"/>
  <c r="L48" i="53"/>
  <c r="P48" i="53"/>
  <c r="P50" i="53" s="1"/>
  <c r="P32" i="53"/>
  <c r="R33" i="53"/>
  <c r="P58" i="53"/>
  <c r="P18" i="53"/>
  <c r="J50" i="53"/>
  <c r="L20" i="53"/>
  <c r="R20" i="53" s="1"/>
  <c r="R37" i="53"/>
  <c r="R40" i="53" s="1"/>
  <c r="T40" i="53" s="1"/>
  <c r="J59" i="53"/>
  <c r="N18" i="53"/>
  <c r="R18" i="53" s="1"/>
  <c r="L66" i="53"/>
  <c r="N35" i="53"/>
  <c r="R35" i="53" s="1"/>
  <c r="P35" i="53"/>
  <c r="P36" i="53" s="1"/>
  <c r="J67" i="53"/>
  <c r="J21" i="53"/>
  <c r="P16" i="53"/>
  <c r="P21" i="53" s="1"/>
  <c r="L40" i="53"/>
  <c r="L58" i="53"/>
  <c r="P66" i="53"/>
  <c r="P67" i="53" s="1"/>
  <c r="N16" i="53"/>
  <c r="N21" i="53" s="1"/>
  <c r="R36" i="53" l="1"/>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<sst xmlns="http://schemas.openxmlformats.org/spreadsheetml/2006/main" count="477" uniqueCount="142">
  <si>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</si>
  <si>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</si>
  <si>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</si>
  <si>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</si>
  <si>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</si>
  <si>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</si>
  <si>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</si>
  <si>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</si>
  <si>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</si>
  <si>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</si>
  <si>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</si>
  <si>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</si>
  <si>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</si>
  <si>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</si>
  <si>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</si>
  <si>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</si>
  <si>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</si>
  <si>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</si>
  <si>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</si>
  <si>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</si>
  <si>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</si>
  <si>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</si>
  <si>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</si>
  <si>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</si>
  <si>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</si>
  <si>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</si>
  <si>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</si>
  <si>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</si>
  <si>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</si>
  <si>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</si>
  <si>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</si>
  <si>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</si>
  <si>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</si>
  <si>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</si>
  <si>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</si>
  <si>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</si>
  <si>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</si>
  <si>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</si>
  <si>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</si>
  <si>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</si>
  <si>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</si>
  <si>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</si>
  <si>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</si>
  <si>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</si>
  <si>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</si>
  <si>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</si>
  <si>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</si>
  <si>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</si>
  <si>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</si>
  <si>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</si>
  <si>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</si>
  <si>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</si>
  <si>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</si>
  <si>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</si>
  <si>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</si>
  <si>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</si>
  <si>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</si>
  <si>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</si>
  <si>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</si>
  <si>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</si>
  <si>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</si>
  <si>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</si>
  <si>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</si>
  <si>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</si>
  <si>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</si>
  <si>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</si>
  <si>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</si>
  <si>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</si>
  <si>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</si>
  <si>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</si>
  <si>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</si>
  <si>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</si>
  <si>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</si>
  <si>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</si>
  <si>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</si>
  <si>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</si>
  <si>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</si>
  <si>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</si>
  <si>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</si>
  <si>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</si>
  <si>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</si>
  <si>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</si>
  <si>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</si>
  <si>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</si>
  <si>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</si>
  <si>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</si>
  <si>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</si>
  <si>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</si>
  <si>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</si>
  <si>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</si>
  <si>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</si>
  <si>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</si>
  <si>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</si>
  <si>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</si>
  <si>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</si>
  <si>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</si>
  <si>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t>
  </si>
  <si>
    <t>1. Garantizar la prestación de los servicios de apoyo logístico que permita la correcta operación de las áreas administrativas y misionales de la Caja de Vivienda Popular
2. Desarrollar las actividades administrativas y técnicas que permiten un eficiente, eficaz y efectivo manejo y organización de la documentación producida y recibida por la Caja
3. Organizar, dirigir y ejecutar las operaciones financieras, contables, de tesorería, presupuesto y recaudo de la Caja de Vivienda Popular</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</si>
  <si>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</si>
  <si>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</si>
  <si>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</si>
  <si>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</si>
  <si>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</si>
  <si>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</si>
  <si>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</si>
  <si>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</si>
  <si>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</si>
  <si>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</si>
  <si>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</si>
  <si>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</si>
  <si>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</si>
  <si>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</si>
  <si>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</si>
  <si>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</si>
  <si>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</si>
  <si>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</si>
  <si>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</si>
  <si>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</si>
  <si>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</si>
  <si>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</si>
  <si>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</si>
  <si>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</si>
  <si>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</si>
  <si>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</si>
  <si>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</si>
  <si>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</si>
  <si>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</si>
  <si>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</si>
  <si>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</si>
  <si>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</si>
  <si>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</si>
  <si>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</si>
  <si>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</si>
  <si>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</si>
  <si>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</si>
  <si>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</si>
  <si>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</si>
  <si>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 xml:space="preserve">FECHA DE ACTUALIZACIÓN 31/07/2018 </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</si>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</sst>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quot;$&quot;\ #,##0_);\(&quot;$&quot;\ #,##0\)"/>
    <numFmt numFmtId="167" formatCode="_(&quot;$&quot;\ * #,##0_);_(&quot;$&quot;\ * \(#,##0\);_(&quot;$&quot;\ * &quot;-&quot;_);_(@_)"/>
    <numFmt numFmtId="168" formatCode="_(&quot;$&quot;\ * #,##0.00_);_(&quot;$&quot;\ * \(#,##0.00\);_(&quot;$&quot;\ * &quot;-&quot;??_);_(@_)"/>
    <numFmt numFmtId="169" formatCode="_(* #,##0.00_);_(* \(#,##0.00\);_(* &quot;-&quot;??_);_(@_)"/>
    <numFmt numFmtId="170" formatCode="_-* #,##0.00\ _€_-;\-* #,##0.00\ _€_-;_-* &quot;-&quot;??\ _€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0.00000"/>
  </numFmts>
  <fonts count="47"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ont>
    <font>
      <sz val="9"/>
      <name val="Times New Roman"/>
      <family val="1"/>
    </font>
  </fonts>
  <fills count="15">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848">
    <xf numFmtId="0" fontId="0" fillId="0" borderId="0"/>
    <xf numFmtId="0" fontId="12" fillId="2" borderId="0" applyNumberFormat="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9" fontId="19"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82" fontId="3" fillId="0" borderId="0" applyFont="0" applyFill="0" applyBorder="0" applyAlignment="0" applyProtection="0"/>
    <xf numFmtId="170"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7" fontId="3"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168" fontId="3" fillId="0" borderId="0" applyFont="0" applyFill="0" applyBorder="0" applyAlignment="0" applyProtection="0"/>
    <xf numFmtId="168"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8"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70"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3" fillId="0" borderId="0" applyFont="0" applyFill="0" applyBorder="0" applyAlignment="0" applyProtection="0"/>
    <xf numFmtId="0" fontId="3" fillId="0" borderId="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168" fontId="3" fillId="0" borderId="0" applyFont="0" applyFill="0" applyBorder="0" applyAlignment="0" applyProtection="0"/>
    <xf numFmtId="178"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2" borderId="0" applyNumberFormat="0" applyBorder="0" applyAlignment="0" applyProtection="0"/>
    <xf numFmtId="0" fontId="1" fillId="0" borderId="0"/>
    <xf numFmtId="17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1" fillId="0" borderId="0" applyFont="0" applyFill="0" applyBorder="0" applyAlignment="0" applyProtection="0"/>
    <xf numFmtId="0" fontId="13" fillId="3" borderId="0" applyNumberFormat="0" applyBorder="0" applyAlignment="0" applyProtection="0"/>
    <xf numFmtId="0" fontId="19" fillId="0" borderId="0"/>
    <xf numFmtId="0" fontId="3" fillId="0" borderId="0"/>
    <xf numFmtId="0" fontId="19" fillId="0" borderId="0"/>
    <xf numFmtId="0" fontId="19" fillId="0" borderId="0"/>
    <xf numFmtId="0" fontId="14" fillId="0" borderId="1" applyNumberFormat="0" applyFill="0" applyAlignment="0" applyProtection="0"/>
    <xf numFmtId="43"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9" fillId="0" borderId="0"/>
    <xf numFmtId="0" fontId="45" fillId="0" borderId="0"/>
    <xf numFmtId="43"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3" fillId="0" borderId="0" applyFont="0" applyFill="0" applyBorder="0" applyAlignment="0" applyProtection="0"/>
    <xf numFmtId="0" fontId="3" fillId="0" borderId="0"/>
    <xf numFmtId="9" fontId="3"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43" fontId="19" fillId="0" borderId="0" applyFont="0" applyFill="0" applyBorder="0" applyAlignment="0" applyProtection="0"/>
    <xf numFmtId="43" fontId="19" fillId="0" borderId="0" applyFont="0" applyFill="0" applyBorder="0" applyAlignment="0" applyProtection="0"/>
  </cellStyleXfs>
  <cellXfs count="239">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18"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2"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2" fontId="28" fillId="5" borderId="0" xfId="81" applyNumberFormat="1" applyFont="1" applyFill="1" applyBorder="1"/>
    <xf numFmtId="3" fontId="28" fillId="5" borderId="3" xfId="81" applyNumberFormat="1" applyFont="1" applyFill="1" applyBorder="1" applyAlignment="1">
      <alignment horizontal="center" vertical="center"/>
    </xf>
    <xf numFmtId="0" fontId="29" fillId="5" borderId="0" xfId="128"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2" fontId="28" fillId="0" borderId="4" xfId="80" applyNumberFormat="1" applyFont="1" applyFill="1" applyBorder="1" applyAlignment="1">
      <alignment vertical="center"/>
    </xf>
    <xf numFmtId="172" fontId="25" fillId="0" borderId="0" xfId="128" applyNumberFormat="1" applyFont="1"/>
    <xf numFmtId="9" fontId="28" fillId="0" borderId="3" xfId="149" applyFont="1" applyFill="1" applyBorder="1" applyAlignment="1">
      <alignment horizontal="center" vertical="center"/>
    </xf>
    <xf numFmtId="172" fontId="28" fillId="0" borderId="3" xfId="80" applyNumberFormat="1" applyFont="1" applyFill="1" applyBorder="1" applyAlignment="1">
      <alignment vertical="center"/>
    </xf>
    <xf numFmtId="3" fontId="19" fillId="0" borderId="0" xfId="128" applyNumberFormat="1"/>
    <xf numFmtId="172" fontId="28" fillId="0" borderId="3" xfId="88" applyNumberFormat="1" applyFont="1" applyFill="1" applyBorder="1" applyAlignment="1">
      <alignment horizontal="center" vertical="center"/>
    </xf>
    <xf numFmtId="172" fontId="28" fillId="0" borderId="3" xfId="80" applyNumberFormat="1" applyFont="1" applyFill="1" applyBorder="1" applyAlignment="1">
      <alignment horizontal="center" vertical="center"/>
    </xf>
    <xf numFmtId="172" fontId="28" fillId="5" borderId="3" xfId="88" applyNumberFormat="1" applyFont="1" applyFill="1" applyBorder="1" applyAlignment="1">
      <alignment horizontal="center" vertical="center"/>
    </xf>
    <xf numFmtId="172" fontId="28" fillId="5" borderId="3" xfId="80" applyNumberFormat="1" applyFont="1" applyFill="1" applyBorder="1" applyAlignment="1">
      <alignment horizontal="center" vertical="center"/>
    </xf>
    <xf numFmtId="172" fontId="28" fillId="0" borderId="5" xfId="88" applyNumberFormat="1" applyFont="1" applyFill="1" applyBorder="1" applyAlignment="1">
      <alignment horizontal="center" vertical="center"/>
    </xf>
    <xf numFmtId="0" fontId="25" fillId="0" borderId="0" xfId="128" applyFont="1" applyAlignment="1">
      <alignment vertical="center"/>
    </xf>
    <xf numFmtId="172" fontId="28" fillId="0" borderId="3" xfId="88" applyNumberFormat="1" applyFont="1" applyFill="1" applyBorder="1" applyAlignment="1">
      <alignment vertical="center"/>
    </xf>
    <xf numFmtId="172" fontId="28" fillId="5" borderId="3" xfId="88" applyNumberFormat="1" applyFont="1" applyFill="1" applyBorder="1" applyAlignment="1">
      <alignment vertical="center"/>
    </xf>
    <xf numFmtId="172"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2" fontId="32" fillId="0" borderId="0" xfId="81" applyNumberFormat="1" applyFont="1" applyFill="1" applyBorder="1"/>
    <xf numFmtId="3" fontId="32" fillId="0" borderId="3" xfId="81" applyNumberFormat="1" applyFont="1" applyFill="1" applyBorder="1" applyAlignment="1">
      <alignment horizontal="center" vertical="center"/>
    </xf>
    <xf numFmtId="172"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2" fontId="32" fillId="0" borderId="3" xfId="88" applyNumberFormat="1" applyFont="1" applyFill="1" applyBorder="1" applyAlignment="1">
      <alignment horizontal="center" vertical="center"/>
    </xf>
    <xf numFmtId="172" fontId="32" fillId="5" borderId="0" xfId="81" applyNumberFormat="1" applyFont="1" applyFill="1" applyBorder="1"/>
    <xf numFmtId="3" fontId="32" fillId="5" borderId="3" xfId="81" applyNumberFormat="1" applyFont="1" applyFill="1" applyBorder="1" applyAlignment="1">
      <alignment horizontal="center" vertical="center"/>
    </xf>
    <xf numFmtId="172" fontId="32" fillId="5" borderId="3" xfId="88" applyNumberFormat="1" applyFont="1" applyFill="1" applyBorder="1" applyAlignment="1">
      <alignment horizontal="center" vertical="center"/>
    </xf>
    <xf numFmtId="0" fontId="33" fillId="5" borderId="0" xfId="128" applyFont="1" applyFill="1" applyBorder="1"/>
    <xf numFmtId="0" fontId="25" fillId="5" borderId="0" xfId="128" applyFont="1" applyFill="1"/>
    <xf numFmtId="0" fontId="19" fillId="0" borderId="0" xfId="128" applyFont="1"/>
    <xf numFmtId="0" fontId="33" fillId="0" borderId="0" xfId="128" applyFont="1" applyFill="1" applyBorder="1"/>
    <xf numFmtId="172" fontId="32" fillId="0" borderId="4" xfId="80" applyNumberFormat="1" applyFont="1" applyFill="1" applyBorder="1" applyAlignment="1">
      <alignment vertical="center"/>
    </xf>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2" fontId="32" fillId="0" borderId="0" xfId="80" applyNumberFormat="1" applyFont="1" applyFill="1" applyBorder="1" applyAlignment="1">
      <alignment horizontal="center" vertical="center"/>
    </xf>
    <xf numFmtId="172" fontId="32" fillId="0" borderId="0" xfId="80" applyNumberFormat="1" applyFont="1" applyFill="1" applyBorder="1" applyAlignment="1">
      <alignment vertical="center"/>
    </xf>
    <xf numFmtId="172" fontId="34" fillId="0" borderId="0" xfId="80"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172"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2" fontId="36" fillId="0" borderId="3" xfId="80" applyNumberFormat="1" applyFont="1" applyFill="1" applyBorder="1" applyAlignment="1">
      <alignment vertical="center"/>
    </xf>
    <xf numFmtId="172" fontId="36" fillId="0" borderId="3" xfId="80" applyNumberFormat="1" applyFont="1" applyFill="1" applyBorder="1" applyAlignment="1">
      <alignment horizontal="center" vertical="center"/>
    </xf>
    <xf numFmtId="172"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4" fontId="19" fillId="0" borderId="0" xfId="24" applyNumberFormat="1" applyBorder="1"/>
    <xf numFmtId="172" fontId="19" fillId="0" borderId="0" xfId="128" applyNumberFormat="1" applyBorder="1"/>
    <xf numFmtId="0" fontId="25" fillId="0" borderId="3" xfId="0" applyFont="1" applyBorder="1"/>
    <xf numFmtId="0" fontId="0" fillId="0" borderId="3" xfId="0" applyBorder="1"/>
    <xf numFmtId="172" fontId="0" fillId="0" borderId="3" xfId="0" applyNumberFormat="1" applyBorder="1"/>
    <xf numFmtId="172" fontId="25" fillId="0" borderId="3" xfId="0" applyNumberFormat="1" applyFont="1" applyBorder="1"/>
    <xf numFmtId="172"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2" fontId="32" fillId="0" borderId="3" xfId="80" applyNumberFormat="1" applyFont="1" applyFill="1" applyBorder="1" applyAlignment="1">
      <alignment vertical="center"/>
    </xf>
    <xf numFmtId="172" fontId="19" fillId="11" borderId="0" xfId="128" applyNumberFormat="1" applyFill="1"/>
    <xf numFmtId="172" fontId="25" fillId="11" borderId="0" xfId="128" applyNumberFormat="1" applyFont="1" applyFill="1"/>
    <xf numFmtId="172" fontId="19" fillId="0" borderId="0" xfId="128" applyNumberFormat="1"/>
    <xf numFmtId="174" fontId="32" fillId="0" borderId="3" xfId="24" applyNumberFormat="1" applyFont="1" applyFill="1" applyBorder="1" applyAlignment="1">
      <alignment horizontal="center" vertical="center"/>
    </xf>
    <xf numFmtId="10" fontId="36" fillId="0" borderId="5" xfId="149"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0" fontId="25" fillId="0" borderId="3" xfId="128" applyFont="1" applyFill="1" applyBorder="1" applyAlignment="1">
      <alignment horizontal="left" vertical="center" wrapText="1"/>
    </xf>
    <xf numFmtId="9" fontId="28" fillId="0" borderId="3" xfId="149" applyNumberFormat="1" applyFont="1" applyFill="1" applyBorder="1" applyAlignment="1">
      <alignment horizontal="center" vertical="center"/>
    </xf>
    <xf numFmtId="166" fontId="10" fillId="0" borderId="3" xfId="84" applyNumberFormat="1" applyFont="1" applyFill="1" applyBorder="1" applyAlignment="1" applyProtection="1">
      <alignment horizontal="right" vertical="center" wrapText="1"/>
    </xf>
    <xf numFmtId="175" fontId="10" fillId="0" borderId="3" xfId="84" applyNumberFormat="1" applyFont="1" applyFill="1" applyBorder="1" applyAlignment="1" applyProtection="1">
      <alignment vertical="center" wrapText="1"/>
    </xf>
    <xf numFmtId="172" fontId="11" fillId="5" borderId="3" xfId="78" applyNumberFormat="1" applyFont="1" applyFill="1" applyBorder="1" applyAlignment="1">
      <alignment vertical="center" wrapText="1"/>
    </xf>
    <xf numFmtId="174" fontId="19" fillId="0" borderId="0" xfId="128" applyNumberFormat="1"/>
    <xf numFmtId="3" fontId="36" fillId="0" borderId="3" xfId="81" applyNumberFormat="1" applyFont="1" applyFill="1" applyBorder="1" applyAlignment="1">
      <alignment horizontal="center" vertical="center"/>
    </xf>
    <xf numFmtId="166" fontId="36" fillId="0" borderId="5" xfId="84" applyNumberFormat="1" applyFont="1" applyFill="1" applyBorder="1" applyAlignment="1">
      <alignment vertical="center" wrapText="1"/>
    </xf>
    <xf numFmtId="171"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9" fontId="32" fillId="0" borderId="4" xfId="150" applyFont="1" applyFill="1" applyBorder="1" applyAlignment="1">
      <alignment horizontal="center" vertical="center"/>
    </xf>
    <xf numFmtId="172" fontId="32" fillId="0" borderId="4" xfId="88" applyNumberFormat="1" applyFont="1" applyFill="1" applyBorder="1" applyAlignment="1">
      <alignment horizontal="center" vertical="center"/>
    </xf>
    <xf numFmtId="0" fontId="29" fillId="0" borderId="7" xfId="128" applyFont="1" applyBorder="1"/>
    <xf numFmtId="172" fontId="11" fillId="5" borderId="3" xfId="78" applyNumberFormat="1" applyFont="1" applyFill="1" applyBorder="1" applyAlignment="1">
      <alignment horizontal="center" vertical="center" wrapText="1"/>
    </xf>
    <xf numFmtId="0" fontId="20" fillId="0" borderId="0" xfId="128" applyFont="1"/>
    <xf numFmtId="188" fontId="32" fillId="0" borderId="0" xfId="81"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8" fillId="0" borderId="0" xfId="106" applyFont="1" applyBorder="1" applyAlignme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4" fontId="24" fillId="0" borderId="0" xfId="24" applyNumberFormat="1" applyFont="1" applyBorder="1"/>
    <xf numFmtId="172"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9" fontId="36" fillId="0" borderId="3" xfId="149" applyFont="1" applyFill="1" applyBorder="1" applyAlignment="1">
      <alignment horizontal="center" vertical="center"/>
    </xf>
    <xf numFmtId="172" fontId="37" fillId="5" borderId="3" xfId="88" applyNumberFormat="1" applyFont="1" applyFill="1" applyBorder="1" applyAlignment="1">
      <alignment horizontal="center" vertical="center"/>
    </xf>
    <xf numFmtId="172" fontId="37" fillId="0" borderId="3" xfId="88" applyNumberFormat="1" applyFont="1" applyFill="1" applyBorder="1" applyAlignment="1">
      <alignment horizontal="center" vertical="center"/>
    </xf>
    <xf numFmtId="9" fontId="37" fillId="0" borderId="3" xfId="149" applyFont="1" applyFill="1" applyBorder="1" applyAlignment="1">
      <alignment horizontal="center" vertical="center"/>
    </xf>
    <xf numFmtId="172" fontId="36" fillId="0" borderId="4" xfId="80" applyNumberFormat="1" applyFont="1" applyFill="1" applyBorder="1" applyAlignment="1">
      <alignment vertical="center"/>
    </xf>
    <xf numFmtId="171" fontId="36" fillId="0" borderId="3" xfId="149" applyNumberFormat="1" applyFont="1" applyFill="1" applyBorder="1" applyAlignment="1">
      <alignment horizontal="center" vertical="center"/>
    </xf>
    <xf numFmtId="0" fontId="30" fillId="0" borderId="3" xfId="0" applyFont="1" applyBorder="1" applyAlignment="1">
      <alignment horizontal="center" vertical="center" wrapText="1"/>
    </xf>
    <xf numFmtId="9" fontId="36" fillId="0" borderId="3" xfId="149" applyNumberFormat="1" applyFont="1" applyFill="1" applyBorder="1" applyAlignment="1">
      <alignment horizontal="center" vertical="center"/>
    </xf>
    <xf numFmtId="10" fontId="28" fillId="0" borderId="3" xfId="151" applyNumberFormat="1" applyFont="1" applyFill="1" applyBorder="1" applyAlignment="1">
      <alignment horizontal="center" vertical="center"/>
    </xf>
    <xf numFmtId="166" fontId="3" fillId="0" borderId="5" xfId="87" applyNumberFormat="1" applyFont="1" applyFill="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2" fontId="44" fillId="0" borderId="3" xfId="78" applyNumberFormat="1" applyFont="1" applyFill="1" applyBorder="1" applyAlignment="1">
      <alignment vertical="center" wrapText="1"/>
    </xf>
    <xf numFmtId="9" fontId="28" fillId="5" borderId="3" xfId="149" applyFont="1" applyFill="1" applyBorder="1" applyAlignment="1">
      <alignment horizontal="center" vertical="center"/>
    </xf>
    <xf numFmtId="9" fontId="28" fillId="5" borderId="3" xfId="151" applyFont="1" applyFill="1" applyBorder="1" applyAlignment="1">
      <alignment horizontal="center" vertical="center"/>
    </xf>
    <xf numFmtId="171" fontId="28" fillId="5" borderId="3" xfId="151" applyNumberFormat="1" applyFont="1" applyFill="1" applyBorder="1" applyAlignment="1">
      <alignment horizontal="center" vertical="center"/>
    </xf>
    <xf numFmtId="172" fontId="32" fillId="5" borderId="3" xfId="80" applyNumberFormat="1" applyFont="1" applyFill="1" applyBorder="1" applyAlignment="1">
      <alignment horizontal="center" vertical="center"/>
    </xf>
    <xf numFmtId="10" fontId="36" fillId="5" borderId="3" xfId="151"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35" fillId="8"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6"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175" fontId="30" fillId="0" borderId="3" xfId="0" applyNumberFormat="1" applyFont="1" applyFill="1" applyBorder="1" applyAlignment="1">
      <alignment horizontal="right" vertical="center"/>
    </xf>
    <xf numFmtId="1" fontId="11" fillId="5" borderId="3" xfId="322" applyNumberFormat="1" applyFont="1" applyFill="1" applyBorder="1" applyAlignment="1">
      <alignment horizontal="center" vertical="center" wrapText="1"/>
    </xf>
    <xf numFmtId="9" fontId="11" fillId="5" borderId="3" xfId="150" applyFont="1" applyFill="1" applyBorder="1" applyAlignment="1">
      <alignment horizontal="center" vertical="center" wrapText="1"/>
    </xf>
    <xf numFmtId="1" fontId="11" fillId="0" borderId="3" xfId="150" applyNumberFormat="1"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171" fontId="11" fillId="0" borderId="3" xfId="150" applyNumberFormat="1" applyFon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10" fontId="3" fillId="5" borderId="3" xfId="110" applyNumberFormat="1" applyFill="1" applyBorder="1" applyAlignment="1">
      <alignment horizontal="center" vertical="center" wrapText="1"/>
    </xf>
    <xf numFmtId="172" fontId="46" fillId="0" borderId="3" xfId="78" applyNumberFormat="1" applyFont="1" applyFill="1" applyBorder="1" applyAlignment="1">
      <alignment horizontal="center" vertical="center" wrapText="1"/>
    </xf>
    <xf numFmtId="172" fontId="46" fillId="5" borderId="3" xfId="84" applyNumberFormat="1" applyFont="1" applyFill="1" applyBorder="1" applyAlignment="1">
      <alignment horizontal="center" vertical="center" wrapText="1"/>
    </xf>
    <xf numFmtId="172" fontId="46" fillId="5" borderId="3" xfId="84" applyNumberFormat="1" applyFont="1" applyFill="1" applyBorder="1" applyAlignment="1">
      <alignment vertical="center" wrapText="1"/>
    </xf>
    <xf numFmtId="172" fontId="46" fillId="0" borderId="3" xfId="78" applyNumberFormat="1" applyFont="1" applyFill="1" applyBorder="1" applyAlignment="1">
      <alignment vertical="center" wrapText="1"/>
    </xf>
    <xf numFmtId="1" fontId="46" fillId="5" borderId="3" xfId="125" applyNumberFormat="1" applyFont="1" applyFill="1" applyBorder="1" applyAlignment="1">
      <alignment horizontal="center" vertical="center" wrapText="1"/>
    </xf>
    <xf numFmtId="41" fontId="46" fillId="14" borderId="3" xfId="322" applyFont="1" applyFill="1" applyBorder="1" applyAlignment="1">
      <alignment horizontal="center" vertical="center" wrapText="1"/>
    </xf>
    <xf numFmtId="174" fontId="36" fillId="0" borderId="3" xfId="361" applyNumberFormat="1" applyFont="1" applyFill="1" applyBorder="1" applyAlignment="1">
      <alignment horizontal="center" vertical="center" wrapText="1"/>
    </xf>
    <xf numFmtId="174" fontId="36" fillId="0" borderId="3" xfId="347" applyNumberFormat="1" applyFont="1" applyFill="1" applyBorder="1" applyAlignment="1">
      <alignment horizontal="center" vertical="center" wrapText="1"/>
    </xf>
    <xf numFmtId="174" fontId="36" fillId="0" borderId="3" xfId="349" applyNumberFormat="1" applyFont="1" applyFill="1" applyBorder="1" applyAlignment="1">
      <alignment horizontal="center" vertical="center" wrapText="1"/>
    </xf>
    <xf numFmtId="174" fontId="36" fillId="0" borderId="3" xfId="350" applyNumberFormat="1" applyFont="1" applyFill="1" applyBorder="1" applyAlignment="1">
      <alignment horizontal="center" vertical="center" wrapText="1"/>
    </xf>
    <xf numFmtId="1" fontId="11" fillId="0" borderId="3" xfId="125" applyNumberFormat="1" applyFont="1" applyBorder="1" applyAlignment="1">
      <alignment horizontal="center" vertical="center" wrapText="1"/>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6"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26" fillId="8" borderId="24"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5"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26"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7" fillId="5" borderId="3" xfId="128" applyFont="1" applyFill="1" applyBorder="1" applyAlignment="1" applyProtection="1">
      <alignment horizontal="center" vertical="center" wrapText="1"/>
    </xf>
    <xf numFmtId="0" fontId="25" fillId="5" borderId="5" xfId="128" applyFont="1" applyFill="1" applyBorder="1" applyAlignment="1">
      <alignment horizontal="left" vertical="center" wrapText="1"/>
    </xf>
    <xf numFmtId="0" fontId="25" fillId="5" borderId="6" xfId="128" applyFont="1" applyFill="1" applyBorder="1" applyAlignment="1">
      <alignment horizontal="left" vertical="center" wrapText="1"/>
    </xf>
    <xf numFmtId="0" fontId="25" fillId="5" borderId="4" xfId="128" applyFont="1" applyFill="1" applyBorder="1" applyAlignment="1">
      <alignment horizontal="left" vertical="center" wrapText="1"/>
    </xf>
    <xf numFmtId="0" fontId="27" fillId="0" borderId="3" xfId="128" applyFont="1" applyFill="1" applyBorder="1" applyAlignment="1" applyProtection="1">
      <alignment horizontal="center" vertical="center" wrapText="1"/>
    </xf>
    <xf numFmtId="0" fontId="21" fillId="8" borderId="3" xfId="128" applyFont="1" applyFill="1" applyBorder="1" applyAlignment="1">
      <alignment horizontal="center"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4" fillId="0" borderId="3" xfId="106" applyFont="1" applyBorder="1" applyAlignment="1">
      <alignment horizontal="left"/>
    </xf>
  </cellXfs>
  <cellStyles count="848">
    <cellStyle name="Accent1" xfId="1" xr:uid="{00000000-0005-0000-0000-000000000000}"/>
    <cellStyle name="Comma 2" xfId="2" xr:uid="{00000000-0005-0000-0000-000001000000}"/>
    <cellStyle name="Comma 2 2" xfId="3" xr:uid="{00000000-0005-0000-0000-000002000000}"/>
    <cellStyle name="Comma 2 2 2" xfId="4" xr:uid="{00000000-0005-0000-0000-000003000000}"/>
    <cellStyle name="Comma 2 3" xfId="5" xr:uid="{00000000-0005-0000-0000-000004000000}"/>
    <cellStyle name="Comma 2 3 2" xfId="199" xr:uid="{00000000-0005-0000-0000-000005000000}"/>
    <cellStyle name="Comma 2 3 2 2" xfId="446" xr:uid="{00000000-0005-0000-0000-000006000000}"/>
    <cellStyle name="Comma 2 3 2 2 2" xfId="447" xr:uid="{00000000-0005-0000-0000-000007000000}"/>
    <cellStyle name="Comma 2 3 2 2 2 2" xfId="448" xr:uid="{00000000-0005-0000-0000-000008000000}"/>
    <cellStyle name="Comma 2 3 2 2 3" xfId="449" xr:uid="{00000000-0005-0000-0000-000009000000}"/>
    <cellStyle name="Comma 2 3 2 3" xfId="450" xr:uid="{00000000-0005-0000-0000-00000A000000}"/>
    <cellStyle name="Comma 2 3 2 3 2" xfId="451" xr:uid="{00000000-0005-0000-0000-00000B000000}"/>
    <cellStyle name="Comma 2 3 2 4" xfId="452" xr:uid="{00000000-0005-0000-0000-00000C000000}"/>
    <cellStyle name="Comma 2 3 3" xfId="453" xr:uid="{00000000-0005-0000-0000-00000D000000}"/>
    <cellStyle name="Comma 2 3 3 2" xfId="454" xr:uid="{00000000-0005-0000-0000-00000E000000}"/>
    <cellStyle name="Comma 2 3 3 2 2" xfId="455" xr:uid="{00000000-0005-0000-0000-00000F000000}"/>
    <cellStyle name="Comma 2 3 3 2 2 2" xfId="456" xr:uid="{00000000-0005-0000-0000-000010000000}"/>
    <cellStyle name="Comma 2 3 3 2 3" xfId="457" xr:uid="{00000000-0005-0000-0000-000011000000}"/>
    <cellStyle name="Comma 2 3 3 3" xfId="458" xr:uid="{00000000-0005-0000-0000-000012000000}"/>
    <cellStyle name="Comma 2 3 3 3 2" xfId="459" xr:uid="{00000000-0005-0000-0000-000013000000}"/>
    <cellStyle name="Comma 2 3 3 4" xfId="460" xr:uid="{00000000-0005-0000-0000-000014000000}"/>
    <cellStyle name="Comma 2 3 4" xfId="461" xr:uid="{00000000-0005-0000-0000-000015000000}"/>
    <cellStyle name="Comma 2 3 4 2" xfId="462" xr:uid="{00000000-0005-0000-0000-000016000000}"/>
    <cellStyle name="Comma 2 3 4 2 2" xfId="463" xr:uid="{00000000-0005-0000-0000-000017000000}"/>
    <cellStyle name="Comma 2 3 4 3" xfId="464" xr:uid="{00000000-0005-0000-0000-000018000000}"/>
    <cellStyle name="Comma 2 3 5" xfId="465" xr:uid="{00000000-0005-0000-0000-000019000000}"/>
    <cellStyle name="Comma 2 3 5 2" xfId="466" xr:uid="{00000000-0005-0000-0000-00001A000000}"/>
    <cellStyle name="Comma 2 3 6" xfId="467" xr:uid="{00000000-0005-0000-0000-00001B000000}"/>
    <cellStyle name="Comma 2 4" xfId="198" xr:uid="{00000000-0005-0000-0000-000006000000}"/>
    <cellStyle name="Comma 2 4 2" xfId="468" xr:uid="{00000000-0005-0000-0000-00001D000000}"/>
    <cellStyle name="Comma 2 4 2 2" xfId="469" xr:uid="{00000000-0005-0000-0000-00001E000000}"/>
    <cellStyle name="Comma 2 4 2 2 2" xfId="470" xr:uid="{00000000-0005-0000-0000-00001F000000}"/>
    <cellStyle name="Comma 2 4 2 3" xfId="471" xr:uid="{00000000-0005-0000-0000-000020000000}"/>
    <cellStyle name="Comma 2 4 3" xfId="472" xr:uid="{00000000-0005-0000-0000-000021000000}"/>
    <cellStyle name="Comma 2 4 3 2" xfId="473" xr:uid="{00000000-0005-0000-0000-000022000000}"/>
    <cellStyle name="Comma 2 4 4" xfId="474" xr:uid="{00000000-0005-0000-0000-000023000000}"/>
    <cellStyle name="Comma 2 5" xfId="475" xr:uid="{00000000-0005-0000-0000-000024000000}"/>
    <cellStyle name="Comma 2 5 2" xfId="476" xr:uid="{00000000-0005-0000-0000-000025000000}"/>
    <cellStyle name="Comma 2 5 2 2" xfId="477" xr:uid="{00000000-0005-0000-0000-000026000000}"/>
    <cellStyle name="Comma 2 5 2 2 2" xfId="478" xr:uid="{00000000-0005-0000-0000-000027000000}"/>
    <cellStyle name="Comma 2 5 2 3" xfId="479" xr:uid="{00000000-0005-0000-0000-000028000000}"/>
    <cellStyle name="Comma 2 5 3" xfId="480" xr:uid="{00000000-0005-0000-0000-000029000000}"/>
    <cellStyle name="Comma 2 5 3 2" xfId="481" xr:uid="{00000000-0005-0000-0000-00002A000000}"/>
    <cellStyle name="Comma 2 5 4" xfId="482" xr:uid="{00000000-0005-0000-0000-00002B000000}"/>
    <cellStyle name="Comma 2 6" xfId="483" xr:uid="{00000000-0005-0000-0000-00002C000000}"/>
    <cellStyle name="Comma 2 6 2" xfId="484" xr:uid="{00000000-0005-0000-0000-00002D000000}"/>
    <cellStyle name="Comma 2 6 2 2" xfId="485" xr:uid="{00000000-0005-0000-0000-00002E000000}"/>
    <cellStyle name="Comma 2 6 3" xfId="486" xr:uid="{00000000-0005-0000-0000-00002F000000}"/>
    <cellStyle name="Comma 2 7" xfId="487" xr:uid="{00000000-0005-0000-0000-000030000000}"/>
    <cellStyle name="Comma 2 7 2" xfId="488" xr:uid="{00000000-0005-0000-0000-000031000000}"/>
    <cellStyle name="Comma 2 8" xfId="489" xr:uid="{00000000-0005-0000-0000-000032000000}"/>
    <cellStyle name="Comma 3" xfId="6" xr:uid="{00000000-0005-0000-0000-000007000000}"/>
    <cellStyle name="Comma 3 2" xfId="7" xr:uid="{00000000-0005-0000-0000-000008000000}"/>
    <cellStyle name="Comma 3 2 2" xfId="201" xr:uid="{00000000-0005-0000-0000-000009000000}"/>
    <cellStyle name="Comma 3 2 2 2" xfId="490" xr:uid="{00000000-0005-0000-0000-000036000000}"/>
    <cellStyle name="Comma 3 2 2 2 2" xfId="491" xr:uid="{00000000-0005-0000-0000-000037000000}"/>
    <cellStyle name="Comma 3 2 2 2 2 2" xfId="492" xr:uid="{00000000-0005-0000-0000-000038000000}"/>
    <cellStyle name="Comma 3 2 2 2 3" xfId="493" xr:uid="{00000000-0005-0000-0000-000039000000}"/>
    <cellStyle name="Comma 3 2 2 3" xfId="494" xr:uid="{00000000-0005-0000-0000-00003A000000}"/>
    <cellStyle name="Comma 3 2 2 3 2" xfId="495" xr:uid="{00000000-0005-0000-0000-00003B000000}"/>
    <cellStyle name="Comma 3 2 2 4" xfId="496" xr:uid="{00000000-0005-0000-0000-00003C000000}"/>
    <cellStyle name="Comma 3 2 3" xfId="235" xr:uid="{00000000-0005-0000-0000-00000A000000}"/>
    <cellStyle name="Comma 3 2 3 2" xfId="430" xr:uid="{00000000-0005-0000-0000-00003E000000}"/>
    <cellStyle name="Comma 3 2 3 2 2" xfId="499" xr:uid="{00000000-0005-0000-0000-00003F000000}"/>
    <cellStyle name="Comma 3 2 3 2 2 2" xfId="500" xr:uid="{00000000-0005-0000-0000-000040000000}"/>
    <cellStyle name="Comma 3 2 3 2 3" xfId="501" xr:uid="{00000000-0005-0000-0000-000041000000}"/>
    <cellStyle name="Comma 3 2 3 2 4" xfId="498" xr:uid="{00000000-0005-0000-0000-000042000000}"/>
    <cellStyle name="Comma 3 2 3 3" xfId="502" xr:uid="{00000000-0005-0000-0000-000043000000}"/>
    <cellStyle name="Comma 3 2 3 3 2" xfId="503" xr:uid="{00000000-0005-0000-0000-000044000000}"/>
    <cellStyle name="Comma 3 2 3 4" xfId="504" xr:uid="{00000000-0005-0000-0000-000045000000}"/>
    <cellStyle name="Comma 3 2 3 5" xfId="497" xr:uid="{00000000-0005-0000-0000-000046000000}"/>
    <cellStyle name="Comma 3 2 3 6" xfId="802" xr:uid="{00000000-0005-0000-0000-000047000000}"/>
    <cellStyle name="Comma 3 2 3 7" xfId="404" xr:uid="{00000000-0005-0000-0000-00003D000000}"/>
    <cellStyle name="Comma 3 2 4" xfId="173" xr:uid="{00000000-0005-0000-0000-00000B000000}"/>
    <cellStyle name="Comma 3 2 4 2" xfId="505" xr:uid="{00000000-0005-0000-0000-000048000000}"/>
    <cellStyle name="Comma 3 2 5" xfId="366" xr:uid="{00000000-0005-0000-0000-000034000000}"/>
    <cellStyle name="Comma 3 3" xfId="200" xr:uid="{00000000-0005-0000-0000-00000C000000}"/>
    <cellStyle name="Comma 3 3 2" xfId="506" xr:uid="{00000000-0005-0000-0000-00004A000000}"/>
    <cellStyle name="Comma 3 3 2 2" xfId="507" xr:uid="{00000000-0005-0000-0000-00004B000000}"/>
    <cellStyle name="Comma 3 3 2 2 2" xfId="508" xr:uid="{00000000-0005-0000-0000-00004C000000}"/>
    <cellStyle name="Comma 3 3 2 3" xfId="509" xr:uid="{00000000-0005-0000-0000-00004D000000}"/>
    <cellStyle name="Comma 3 3 3" xfId="510" xr:uid="{00000000-0005-0000-0000-00004E000000}"/>
    <cellStyle name="Comma 3 3 3 2" xfId="511" xr:uid="{00000000-0005-0000-0000-00004F000000}"/>
    <cellStyle name="Comma 3 3 4" xfId="512" xr:uid="{00000000-0005-0000-0000-000050000000}"/>
    <cellStyle name="Comma 3 4" xfId="234" xr:uid="{00000000-0005-0000-0000-00000D000000}"/>
    <cellStyle name="Comma 3 4 2" xfId="429" xr:uid="{00000000-0005-0000-0000-000052000000}"/>
    <cellStyle name="Comma 3 4 2 2" xfId="515" xr:uid="{00000000-0005-0000-0000-000053000000}"/>
    <cellStyle name="Comma 3 4 2 2 2" xfId="516" xr:uid="{00000000-0005-0000-0000-000054000000}"/>
    <cellStyle name="Comma 3 4 2 3" xfId="517" xr:uid="{00000000-0005-0000-0000-000055000000}"/>
    <cellStyle name="Comma 3 4 2 4" xfId="514" xr:uid="{00000000-0005-0000-0000-000056000000}"/>
    <cellStyle name="Comma 3 4 3" xfId="518" xr:uid="{00000000-0005-0000-0000-000057000000}"/>
    <cellStyle name="Comma 3 4 3 2" xfId="519" xr:uid="{00000000-0005-0000-0000-000058000000}"/>
    <cellStyle name="Comma 3 4 4" xfId="520" xr:uid="{00000000-0005-0000-0000-000059000000}"/>
    <cellStyle name="Comma 3 4 5" xfId="513" xr:uid="{00000000-0005-0000-0000-00005A000000}"/>
    <cellStyle name="Comma 3 4 6" xfId="801" xr:uid="{00000000-0005-0000-0000-00005B000000}"/>
    <cellStyle name="Comma 3 4 7" xfId="403" xr:uid="{00000000-0005-0000-0000-000051000000}"/>
    <cellStyle name="Comma 3 5" xfId="172" xr:uid="{00000000-0005-0000-0000-00000E000000}"/>
    <cellStyle name="Comma 3 5 2" xfId="521" xr:uid="{00000000-0005-0000-0000-00005C000000}"/>
    <cellStyle name="Comma 3 6" xfId="365" xr:uid="{00000000-0005-0000-0000-000033000000}"/>
    <cellStyle name="Currency 2" xfId="8" xr:uid="{00000000-0005-0000-0000-00000F000000}"/>
    <cellStyle name="Currency 2 2" xfId="9" xr:uid="{00000000-0005-0000-0000-000010000000}"/>
    <cellStyle name="Currency 3" xfId="10" xr:uid="{00000000-0005-0000-0000-000011000000}"/>
    <cellStyle name="Currency 3 2" xfId="11" xr:uid="{00000000-0005-0000-0000-000012000000}"/>
    <cellStyle name="Énfasis1 2" xfId="12" xr:uid="{00000000-0005-0000-0000-000013000000}"/>
    <cellStyle name="Énfasis1 3" xfId="13" xr:uid="{00000000-0005-0000-0000-000014000000}"/>
    <cellStyle name="Énfasis1 4" xfId="367" xr:uid="{00000000-0005-0000-0000-000063000000}"/>
    <cellStyle name="Euro" xfId="14" xr:uid="{00000000-0005-0000-0000-000015000000}"/>
    <cellStyle name="Euro 2" xfId="15" xr:uid="{00000000-0005-0000-0000-000016000000}"/>
    <cellStyle name="Euro 2 2" xfId="16" xr:uid="{00000000-0005-0000-0000-000017000000}"/>
    <cellStyle name="Euro 2 2 2" xfId="819" xr:uid="{00000000-0005-0000-0000-000067000000}"/>
    <cellStyle name="Euro 2 3" xfId="818" xr:uid="{00000000-0005-0000-0000-000068000000}"/>
    <cellStyle name="Euro 3" xfId="17" xr:uid="{00000000-0005-0000-0000-000018000000}"/>
    <cellStyle name="Euro 4" xfId="18" xr:uid="{00000000-0005-0000-0000-000019000000}"/>
    <cellStyle name="Euro 4 2" xfId="820" xr:uid="{00000000-0005-0000-0000-00006B000000}"/>
    <cellStyle name="Euro 5" xfId="19" xr:uid="{00000000-0005-0000-0000-00001A000000}"/>
    <cellStyle name="Excel Built-in Normal" xfId="20" xr:uid="{00000000-0005-0000-0000-00001B000000}"/>
    <cellStyle name="Excel Built-in Normal 2" xfId="299" xr:uid="{00000000-0005-0000-0000-00001C000000}"/>
    <cellStyle name="Excel Built-in Normal 2 2" xfId="368" xr:uid="{00000000-0005-0000-0000-00006D000000}"/>
    <cellStyle name="Hipervínculo 2" xfId="21" xr:uid="{00000000-0005-0000-0000-00001D000000}"/>
    <cellStyle name="Hipervínculo 2 2" xfId="22" xr:uid="{00000000-0005-0000-0000-00001E000000}"/>
    <cellStyle name="Hipervínculo 3" xfId="23" xr:uid="{00000000-0005-0000-0000-00001F000000}"/>
    <cellStyle name="Millares" xfId="24" builtinId="3"/>
    <cellStyle name="Millares [0] 2" xfId="300" xr:uid="{00000000-0005-0000-0000-000022000000}"/>
    <cellStyle name="Millares [0] 2 2" xfId="322" xr:uid="{00000000-0005-0000-0000-000071000000}"/>
    <cellStyle name="Millares [0] 3" xfId="329" xr:uid="{00000000-0005-0000-0000-000072000000}"/>
    <cellStyle name="Millares [0] 4" xfId="353" xr:uid="{00000000-0005-0000-0000-000073000000}"/>
    <cellStyle name="Millares [0] 5" xfId="321" xr:uid="{00000000-0005-0000-0000-00009F000000}"/>
    <cellStyle name="Millares 10" xfId="25" xr:uid="{00000000-0005-0000-0000-000023000000}"/>
    <cellStyle name="Millares 10 2" xfId="26" xr:uid="{00000000-0005-0000-0000-000024000000}"/>
    <cellStyle name="Millares 10 2 2" xfId="27" xr:uid="{00000000-0005-0000-0000-000025000000}"/>
    <cellStyle name="Millares 10 3" xfId="28" xr:uid="{00000000-0005-0000-0000-000026000000}"/>
    <cellStyle name="Millares 10 3 2" xfId="822" xr:uid="{00000000-0005-0000-0000-000078000000}"/>
    <cellStyle name="Millares 10 4" xfId="369" xr:uid="{00000000-0005-0000-0000-000079000000}"/>
    <cellStyle name="Millares 10 5" xfId="821" xr:uid="{00000000-0005-0000-0000-00007A000000}"/>
    <cellStyle name="Millares 10 6" xfId="350" xr:uid="{00000000-0005-0000-0000-000074000000}"/>
    <cellStyle name="Millares 11" xfId="29" xr:uid="{00000000-0005-0000-0000-000027000000}"/>
    <cellStyle name="Millares 11 2" xfId="30" xr:uid="{00000000-0005-0000-0000-000028000000}"/>
    <cellStyle name="Millares 11 2 2" xfId="31" xr:uid="{00000000-0005-0000-0000-000029000000}"/>
    <cellStyle name="Millares 11 2 2 2" xfId="203" xr:uid="{00000000-0005-0000-0000-00002A000000}"/>
    <cellStyle name="Millares 11 2 2 2 2" xfId="267" xr:uid="{00000000-0005-0000-0000-00002B000000}"/>
    <cellStyle name="Millares 11 2 2 2 2 2" xfId="445" xr:uid="{00000000-0005-0000-0000-000080000000}"/>
    <cellStyle name="Millares 11 2 2 2 2 3" xfId="524" xr:uid="{00000000-0005-0000-0000-000081000000}"/>
    <cellStyle name="Millares 11 2 2 2 2 4" xfId="817" xr:uid="{00000000-0005-0000-0000-000082000000}"/>
    <cellStyle name="Millares 11 2 2 2 2 5" xfId="419" xr:uid="{00000000-0005-0000-0000-00007F000000}"/>
    <cellStyle name="Millares 11 2 2 2 3" xfId="428" xr:uid="{00000000-0005-0000-0000-000083000000}"/>
    <cellStyle name="Millares 11 2 2 2 4" xfId="523" xr:uid="{00000000-0005-0000-0000-000084000000}"/>
    <cellStyle name="Millares 11 2 2 2 5" xfId="800" xr:uid="{00000000-0005-0000-0000-000085000000}"/>
    <cellStyle name="Millares 11 2 2 2 6" xfId="401" xr:uid="{00000000-0005-0000-0000-00007E000000}"/>
    <cellStyle name="Millares 11 2 2 3" xfId="238" xr:uid="{00000000-0005-0000-0000-00002C000000}"/>
    <cellStyle name="Millares 11 2 2 3 2" xfId="433" xr:uid="{00000000-0005-0000-0000-000087000000}"/>
    <cellStyle name="Millares 11 2 2 3 3" xfId="525" xr:uid="{00000000-0005-0000-0000-000088000000}"/>
    <cellStyle name="Millares 11 2 2 3 4" xfId="805" xr:uid="{00000000-0005-0000-0000-000089000000}"/>
    <cellStyle name="Millares 11 2 2 3 5" xfId="407" xr:uid="{00000000-0005-0000-0000-000086000000}"/>
    <cellStyle name="Millares 11 2 2 4" xfId="176" xr:uid="{00000000-0005-0000-0000-00002D000000}"/>
    <cellStyle name="Millares 11 2 2 4 2" xfId="526" xr:uid="{00000000-0005-0000-0000-00008B000000}"/>
    <cellStyle name="Millares 11 2 2 4 3" xfId="423" xr:uid="{00000000-0005-0000-0000-00008A000000}"/>
    <cellStyle name="Millares 11 2 2 5" xfId="522" xr:uid="{00000000-0005-0000-0000-00008C000000}"/>
    <cellStyle name="Millares 11 2 2 6" xfId="797" xr:uid="{00000000-0005-0000-0000-00008D000000}"/>
    <cellStyle name="Millares 11 2 2 7" xfId="823" xr:uid="{00000000-0005-0000-0000-00008E000000}"/>
    <cellStyle name="Millares 11 2 2 8" xfId="372" xr:uid="{00000000-0005-0000-0000-00007D000000}"/>
    <cellStyle name="Millares 11 2 3" xfId="32" xr:uid="{00000000-0005-0000-0000-00002E000000}"/>
    <cellStyle name="Millares 11 2 3 2" xfId="527" xr:uid="{00000000-0005-0000-0000-000090000000}"/>
    <cellStyle name="Millares 11 2 3 2 2" xfId="528" xr:uid="{00000000-0005-0000-0000-000091000000}"/>
    <cellStyle name="Millares 11 2 3 2 2 2" xfId="529" xr:uid="{00000000-0005-0000-0000-000092000000}"/>
    <cellStyle name="Millares 11 2 3 2 3" xfId="530" xr:uid="{00000000-0005-0000-0000-000093000000}"/>
    <cellStyle name="Millares 11 2 3 3" xfId="531" xr:uid="{00000000-0005-0000-0000-000094000000}"/>
    <cellStyle name="Millares 11 2 3 3 2" xfId="532" xr:uid="{00000000-0005-0000-0000-000095000000}"/>
    <cellStyle name="Millares 11 2 3 4" xfId="533" xr:uid="{00000000-0005-0000-0000-000096000000}"/>
    <cellStyle name="Millares 11 2 4" xfId="237" xr:uid="{00000000-0005-0000-0000-00002F000000}"/>
    <cellStyle name="Millares 11 2 4 2" xfId="432" xr:uid="{00000000-0005-0000-0000-000098000000}"/>
    <cellStyle name="Millares 11 2 4 2 2" xfId="536" xr:uid="{00000000-0005-0000-0000-000099000000}"/>
    <cellStyle name="Millares 11 2 4 2 2 2" xfId="537" xr:uid="{00000000-0005-0000-0000-00009A000000}"/>
    <cellStyle name="Millares 11 2 4 2 3" xfId="538" xr:uid="{00000000-0005-0000-0000-00009B000000}"/>
    <cellStyle name="Millares 11 2 4 2 4" xfId="535" xr:uid="{00000000-0005-0000-0000-00009C000000}"/>
    <cellStyle name="Millares 11 2 4 3" xfId="539" xr:uid="{00000000-0005-0000-0000-00009D000000}"/>
    <cellStyle name="Millares 11 2 4 3 2" xfId="540" xr:uid="{00000000-0005-0000-0000-00009E000000}"/>
    <cellStyle name="Millares 11 2 4 4" xfId="541" xr:uid="{00000000-0005-0000-0000-00009F000000}"/>
    <cellStyle name="Millares 11 2 4 5" xfId="534" xr:uid="{00000000-0005-0000-0000-0000A0000000}"/>
    <cellStyle name="Millares 11 2 4 6" xfId="804" xr:uid="{00000000-0005-0000-0000-0000A1000000}"/>
    <cellStyle name="Millares 11 2 4 7" xfId="406" xr:uid="{00000000-0005-0000-0000-000097000000}"/>
    <cellStyle name="Millares 11 2 5" xfId="175" xr:uid="{00000000-0005-0000-0000-000030000000}"/>
    <cellStyle name="Millares 11 2 5 2" xfId="542" xr:uid="{00000000-0005-0000-0000-0000A3000000}"/>
    <cellStyle name="Millares 11 2 5 3" xfId="371" xr:uid="{00000000-0005-0000-0000-0000A2000000}"/>
    <cellStyle name="Millares 11 2 6" xfId="323" xr:uid="{00000000-0005-0000-0000-00007C000000}"/>
    <cellStyle name="Millares 11 3" xfId="202" xr:uid="{00000000-0005-0000-0000-000031000000}"/>
    <cellStyle name="Millares 11 3 2" xfId="543" xr:uid="{00000000-0005-0000-0000-0000A5000000}"/>
    <cellStyle name="Millares 11 3 2 2" xfId="544" xr:uid="{00000000-0005-0000-0000-0000A6000000}"/>
    <cellStyle name="Millares 11 3 2 2 2" xfId="545" xr:uid="{00000000-0005-0000-0000-0000A7000000}"/>
    <cellStyle name="Millares 11 3 2 3" xfId="546" xr:uid="{00000000-0005-0000-0000-0000A8000000}"/>
    <cellStyle name="Millares 11 3 3" xfId="547" xr:uid="{00000000-0005-0000-0000-0000A9000000}"/>
    <cellStyle name="Millares 11 3 3 2" xfId="548" xr:uid="{00000000-0005-0000-0000-0000AA000000}"/>
    <cellStyle name="Millares 11 3 4" xfId="549" xr:uid="{00000000-0005-0000-0000-0000AB000000}"/>
    <cellStyle name="Millares 11 4" xfId="236" xr:uid="{00000000-0005-0000-0000-000032000000}"/>
    <cellStyle name="Millares 11 4 2" xfId="431" xr:uid="{00000000-0005-0000-0000-0000AD000000}"/>
    <cellStyle name="Millares 11 4 2 2" xfId="552" xr:uid="{00000000-0005-0000-0000-0000AE000000}"/>
    <cellStyle name="Millares 11 4 2 2 2" xfId="553" xr:uid="{00000000-0005-0000-0000-0000AF000000}"/>
    <cellStyle name="Millares 11 4 2 3" xfId="554" xr:uid="{00000000-0005-0000-0000-0000B0000000}"/>
    <cellStyle name="Millares 11 4 2 4" xfId="551" xr:uid="{00000000-0005-0000-0000-0000B1000000}"/>
    <cellStyle name="Millares 11 4 3" xfId="555" xr:uid="{00000000-0005-0000-0000-0000B2000000}"/>
    <cellStyle name="Millares 11 4 3 2" xfId="556" xr:uid="{00000000-0005-0000-0000-0000B3000000}"/>
    <cellStyle name="Millares 11 4 4" xfId="557" xr:uid="{00000000-0005-0000-0000-0000B4000000}"/>
    <cellStyle name="Millares 11 4 5" xfId="550" xr:uid="{00000000-0005-0000-0000-0000B5000000}"/>
    <cellStyle name="Millares 11 4 6" xfId="803" xr:uid="{00000000-0005-0000-0000-0000B6000000}"/>
    <cellStyle name="Millares 11 4 7" xfId="405" xr:uid="{00000000-0005-0000-0000-0000AC000000}"/>
    <cellStyle name="Millares 11 5" xfId="174" xr:uid="{00000000-0005-0000-0000-000033000000}"/>
    <cellStyle name="Millares 11 5 2" xfId="558" xr:uid="{00000000-0005-0000-0000-0000B8000000}"/>
    <cellStyle name="Millares 11 5 3" xfId="370" xr:uid="{00000000-0005-0000-0000-0000B7000000}"/>
    <cellStyle name="Millares 11 6" xfId="352" xr:uid="{00000000-0005-0000-0000-00007B000000}"/>
    <cellStyle name="Millares 12" xfId="33" xr:uid="{00000000-0005-0000-0000-000034000000}"/>
    <cellStyle name="Millares 12 2" xfId="34" xr:uid="{00000000-0005-0000-0000-000035000000}"/>
    <cellStyle name="Millares 12 3" xfId="35" xr:uid="{00000000-0005-0000-0000-000036000000}"/>
    <cellStyle name="Millares 12 4" xfId="351" xr:uid="{00000000-0005-0000-0000-0000B9000000}"/>
    <cellStyle name="Millares 13" xfId="36" xr:uid="{00000000-0005-0000-0000-000037000000}"/>
    <cellStyle name="Millares 13 2" xfId="204" xr:uid="{00000000-0005-0000-0000-000038000000}"/>
    <cellStyle name="Millares 13 2 2" xfId="559" xr:uid="{00000000-0005-0000-0000-0000BE000000}"/>
    <cellStyle name="Millares 13 2 2 2" xfId="560" xr:uid="{00000000-0005-0000-0000-0000BF000000}"/>
    <cellStyle name="Millares 13 2 2 2 2" xfId="561" xr:uid="{00000000-0005-0000-0000-0000C0000000}"/>
    <cellStyle name="Millares 13 2 2 3" xfId="562" xr:uid="{00000000-0005-0000-0000-0000C1000000}"/>
    <cellStyle name="Millares 13 2 3" xfId="563" xr:uid="{00000000-0005-0000-0000-0000C2000000}"/>
    <cellStyle name="Millares 13 2 3 2" xfId="564" xr:uid="{00000000-0005-0000-0000-0000C3000000}"/>
    <cellStyle name="Millares 13 2 4" xfId="565" xr:uid="{00000000-0005-0000-0000-0000C4000000}"/>
    <cellStyle name="Millares 13 3" xfId="239" xr:uid="{00000000-0005-0000-0000-000039000000}"/>
    <cellStyle name="Millares 13 3 2" xfId="434" xr:uid="{00000000-0005-0000-0000-0000C6000000}"/>
    <cellStyle name="Millares 13 3 2 2" xfId="568" xr:uid="{00000000-0005-0000-0000-0000C7000000}"/>
    <cellStyle name="Millares 13 3 2 2 2" xfId="569" xr:uid="{00000000-0005-0000-0000-0000C8000000}"/>
    <cellStyle name="Millares 13 3 2 3" xfId="570" xr:uid="{00000000-0005-0000-0000-0000C9000000}"/>
    <cellStyle name="Millares 13 3 2 4" xfId="567" xr:uid="{00000000-0005-0000-0000-0000CA000000}"/>
    <cellStyle name="Millares 13 3 3" xfId="571" xr:uid="{00000000-0005-0000-0000-0000CB000000}"/>
    <cellStyle name="Millares 13 3 3 2" xfId="572" xr:uid="{00000000-0005-0000-0000-0000CC000000}"/>
    <cellStyle name="Millares 13 3 4" xfId="573" xr:uid="{00000000-0005-0000-0000-0000CD000000}"/>
    <cellStyle name="Millares 13 3 5" xfId="566" xr:uid="{00000000-0005-0000-0000-0000CE000000}"/>
    <cellStyle name="Millares 13 3 6" xfId="806" xr:uid="{00000000-0005-0000-0000-0000CF000000}"/>
    <cellStyle name="Millares 13 3 7" xfId="408" xr:uid="{00000000-0005-0000-0000-0000C5000000}"/>
    <cellStyle name="Millares 13 4" xfId="177" xr:uid="{00000000-0005-0000-0000-00003A000000}"/>
    <cellStyle name="Millares 13 4 2" xfId="574" xr:uid="{00000000-0005-0000-0000-0000D0000000}"/>
    <cellStyle name="Millares 13 5" xfId="373" xr:uid="{00000000-0005-0000-0000-0000BC000000}"/>
    <cellStyle name="Millares 14" xfId="37" xr:uid="{00000000-0005-0000-0000-00003B000000}"/>
    <cellStyle name="Millares 14 2" xfId="205" xr:uid="{00000000-0005-0000-0000-00003C000000}"/>
    <cellStyle name="Millares 14 2 2" xfId="575" xr:uid="{00000000-0005-0000-0000-0000D3000000}"/>
    <cellStyle name="Millares 14 2 2 2" xfId="576" xr:uid="{00000000-0005-0000-0000-0000D4000000}"/>
    <cellStyle name="Millares 14 2 2 2 2" xfId="577" xr:uid="{00000000-0005-0000-0000-0000D5000000}"/>
    <cellStyle name="Millares 14 2 2 3" xfId="578" xr:uid="{00000000-0005-0000-0000-0000D6000000}"/>
    <cellStyle name="Millares 14 2 3" xfId="579" xr:uid="{00000000-0005-0000-0000-0000D7000000}"/>
    <cellStyle name="Millares 14 2 3 2" xfId="580" xr:uid="{00000000-0005-0000-0000-0000D8000000}"/>
    <cellStyle name="Millares 14 2 4" xfId="581" xr:uid="{00000000-0005-0000-0000-0000D9000000}"/>
    <cellStyle name="Millares 14 3" xfId="240" xr:uid="{00000000-0005-0000-0000-00003D000000}"/>
    <cellStyle name="Millares 14 3 2" xfId="435" xr:uid="{00000000-0005-0000-0000-0000DB000000}"/>
    <cellStyle name="Millares 14 3 2 2" xfId="584" xr:uid="{00000000-0005-0000-0000-0000DC000000}"/>
    <cellStyle name="Millares 14 3 2 2 2" xfId="585" xr:uid="{00000000-0005-0000-0000-0000DD000000}"/>
    <cellStyle name="Millares 14 3 2 3" xfId="586" xr:uid="{00000000-0005-0000-0000-0000DE000000}"/>
    <cellStyle name="Millares 14 3 2 4" xfId="583" xr:uid="{00000000-0005-0000-0000-0000DF000000}"/>
    <cellStyle name="Millares 14 3 3" xfId="587" xr:uid="{00000000-0005-0000-0000-0000E0000000}"/>
    <cellStyle name="Millares 14 3 3 2" xfId="588" xr:uid="{00000000-0005-0000-0000-0000E1000000}"/>
    <cellStyle name="Millares 14 3 4" xfId="589" xr:uid="{00000000-0005-0000-0000-0000E2000000}"/>
    <cellStyle name="Millares 14 3 5" xfId="582" xr:uid="{00000000-0005-0000-0000-0000E3000000}"/>
    <cellStyle name="Millares 14 3 6" xfId="807" xr:uid="{00000000-0005-0000-0000-0000E4000000}"/>
    <cellStyle name="Millares 14 3 7" xfId="409" xr:uid="{00000000-0005-0000-0000-0000DA000000}"/>
    <cellStyle name="Millares 14 4" xfId="178" xr:uid="{00000000-0005-0000-0000-00003E000000}"/>
    <cellStyle name="Millares 14 4 2" xfId="590" xr:uid="{00000000-0005-0000-0000-0000E5000000}"/>
    <cellStyle name="Millares 14 5" xfId="374" xr:uid="{00000000-0005-0000-0000-0000D1000000}"/>
    <cellStyle name="Millares 15" xfId="38" xr:uid="{00000000-0005-0000-0000-00003F000000}"/>
    <cellStyle name="Millares 15 2" xfId="206" xr:uid="{00000000-0005-0000-0000-000040000000}"/>
    <cellStyle name="Millares 15 2 2" xfId="591" xr:uid="{00000000-0005-0000-0000-0000E8000000}"/>
    <cellStyle name="Millares 15 2 2 2" xfId="592" xr:uid="{00000000-0005-0000-0000-0000E9000000}"/>
    <cellStyle name="Millares 15 2 2 2 2" xfId="593" xr:uid="{00000000-0005-0000-0000-0000EA000000}"/>
    <cellStyle name="Millares 15 2 2 3" xfId="594" xr:uid="{00000000-0005-0000-0000-0000EB000000}"/>
    <cellStyle name="Millares 15 2 3" xfId="595" xr:uid="{00000000-0005-0000-0000-0000EC000000}"/>
    <cellStyle name="Millares 15 2 3 2" xfId="596" xr:uid="{00000000-0005-0000-0000-0000ED000000}"/>
    <cellStyle name="Millares 15 2 4" xfId="597" xr:uid="{00000000-0005-0000-0000-0000EE000000}"/>
    <cellStyle name="Millares 15 3" xfId="241" xr:uid="{00000000-0005-0000-0000-000041000000}"/>
    <cellStyle name="Millares 15 3 2" xfId="436" xr:uid="{00000000-0005-0000-0000-0000F0000000}"/>
    <cellStyle name="Millares 15 3 2 2" xfId="600" xr:uid="{00000000-0005-0000-0000-0000F1000000}"/>
    <cellStyle name="Millares 15 3 2 2 2" xfId="601" xr:uid="{00000000-0005-0000-0000-0000F2000000}"/>
    <cellStyle name="Millares 15 3 2 3" xfId="602" xr:uid="{00000000-0005-0000-0000-0000F3000000}"/>
    <cellStyle name="Millares 15 3 2 4" xfId="599" xr:uid="{00000000-0005-0000-0000-0000F4000000}"/>
    <cellStyle name="Millares 15 3 3" xfId="603" xr:uid="{00000000-0005-0000-0000-0000F5000000}"/>
    <cellStyle name="Millares 15 3 3 2" xfId="604" xr:uid="{00000000-0005-0000-0000-0000F6000000}"/>
    <cellStyle name="Millares 15 3 4" xfId="605" xr:uid="{00000000-0005-0000-0000-0000F7000000}"/>
    <cellStyle name="Millares 15 3 5" xfId="598" xr:uid="{00000000-0005-0000-0000-0000F8000000}"/>
    <cellStyle name="Millares 15 3 6" xfId="808" xr:uid="{00000000-0005-0000-0000-0000F9000000}"/>
    <cellStyle name="Millares 15 3 7" xfId="410" xr:uid="{00000000-0005-0000-0000-0000EF000000}"/>
    <cellStyle name="Millares 15 4" xfId="179" xr:uid="{00000000-0005-0000-0000-000042000000}"/>
    <cellStyle name="Millares 15 4 2" xfId="606" xr:uid="{00000000-0005-0000-0000-0000FA000000}"/>
    <cellStyle name="Millares 15 5" xfId="375" xr:uid="{00000000-0005-0000-0000-0000E6000000}"/>
    <cellStyle name="Millares 16" xfId="39" xr:uid="{00000000-0005-0000-0000-000043000000}"/>
    <cellStyle name="Millares 16 2" xfId="207" xr:uid="{00000000-0005-0000-0000-000044000000}"/>
    <cellStyle name="Millares 16 2 2" xfId="607" xr:uid="{00000000-0005-0000-0000-0000FD000000}"/>
    <cellStyle name="Millares 16 2 2 2" xfId="608" xr:uid="{00000000-0005-0000-0000-0000FE000000}"/>
    <cellStyle name="Millares 16 2 2 2 2" xfId="609" xr:uid="{00000000-0005-0000-0000-0000FF000000}"/>
    <cellStyle name="Millares 16 2 2 3" xfId="610" xr:uid="{00000000-0005-0000-0000-000000010000}"/>
    <cellStyle name="Millares 16 2 3" xfId="611" xr:uid="{00000000-0005-0000-0000-000001010000}"/>
    <cellStyle name="Millares 16 2 3 2" xfId="612" xr:uid="{00000000-0005-0000-0000-000002010000}"/>
    <cellStyle name="Millares 16 2 4" xfId="613" xr:uid="{00000000-0005-0000-0000-000003010000}"/>
    <cellStyle name="Millares 16 3" xfId="242" xr:uid="{00000000-0005-0000-0000-000045000000}"/>
    <cellStyle name="Millares 16 3 2" xfId="437" xr:uid="{00000000-0005-0000-0000-000005010000}"/>
    <cellStyle name="Millares 16 3 2 2" xfId="616" xr:uid="{00000000-0005-0000-0000-000006010000}"/>
    <cellStyle name="Millares 16 3 2 2 2" xfId="617" xr:uid="{00000000-0005-0000-0000-000007010000}"/>
    <cellStyle name="Millares 16 3 2 3" xfId="618" xr:uid="{00000000-0005-0000-0000-000008010000}"/>
    <cellStyle name="Millares 16 3 2 4" xfId="615" xr:uid="{00000000-0005-0000-0000-000009010000}"/>
    <cellStyle name="Millares 16 3 3" xfId="619" xr:uid="{00000000-0005-0000-0000-00000A010000}"/>
    <cellStyle name="Millares 16 3 3 2" xfId="620" xr:uid="{00000000-0005-0000-0000-00000B010000}"/>
    <cellStyle name="Millares 16 3 4" xfId="621" xr:uid="{00000000-0005-0000-0000-00000C010000}"/>
    <cellStyle name="Millares 16 3 5" xfId="614" xr:uid="{00000000-0005-0000-0000-00000D010000}"/>
    <cellStyle name="Millares 16 3 6" xfId="809" xr:uid="{00000000-0005-0000-0000-00000E010000}"/>
    <cellStyle name="Millares 16 3 7" xfId="411" xr:uid="{00000000-0005-0000-0000-000004010000}"/>
    <cellStyle name="Millares 16 4" xfId="180" xr:uid="{00000000-0005-0000-0000-000046000000}"/>
    <cellStyle name="Millares 16 4 2" xfId="622" xr:uid="{00000000-0005-0000-0000-00000F010000}"/>
    <cellStyle name="Millares 16 5" xfId="376" xr:uid="{00000000-0005-0000-0000-0000FB000000}"/>
    <cellStyle name="Millares 17" xfId="40" xr:uid="{00000000-0005-0000-0000-000047000000}"/>
    <cellStyle name="Millares 17 2" xfId="41" xr:uid="{00000000-0005-0000-0000-000048000000}"/>
    <cellStyle name="Millares 17 2 2" xfId="224" xr:uid="{00000000-0005-0000-0000-000049000000}"/>
    <cellStyle name="Millares 17 2 2 2" xfId="283" xr:uid="{00000000-0005-0000-0000-00004A000000}"/>
    <cellStyle name="Millares 17 2 2 2 2" xfId="626" xr:uid="{00000000-0005-0000-0000-000014010000}"/>
    <cellStyle name="Millares 17 2 2 3" xfId="402" xr:uid="{00000000-0005-0000-0000-000015010000}"/>
    <cellStyle name="Millares 17 2 2 4" xfId="625" xr:uid="{00000000-0005-0000-0000-000016010000}"/>
    <cellStyle name="Millares 17 2 2 5" xfId="330" xr:uid="{00000000-0005-0000-0000-000012010000}"/>
    <cellStyle name="Millares 17 2 3" xfId="263" xr:uid="{00000000-0005-0000-0000-00004B000000}"/>
    <cellStyle name="Millares 17 2 3 2" xfId="418" xr:uid="{00000000-0005-0000-0000-000018010000}"/>
    <cellStyle name="Millares 17 2 3 3" xfId="444" xr:uid="{00000000-0005-0000-0000-000019010000}"/>
    <cellStyle name="Millares 17 2 3 4" xfId="627" xr:uid="{00000000-0005-0000-0000-00001A010000}"/>
    <cellStyle name="Millares 17 2 3 5" xfId="816" xr:uid="{00000000-0005-0000-0000-00001B010000}"/>
    <cellStyle name="Millares 17 2 3 6" xfId="361" xr:uid="{00000000-0005-0000-0000-000017010000}"/>
    <cellStyle name="Millares 17 2 4" xfId="194" xr:uid="{00000000-0005-0000-0000-00004C000000}"/>
    <cellStyle name="Millares 17 2 4 2" xfId="400" xr:uid="{00000000-0005-0000-0000-00001C010000}"/>
    <cellStyle name="Millares 17 2 5" xfId="624" xr:uid="{00000000-0005-0000-0000-00001D010000}"/>
    <cellStyle name="Millares 17 2 6" xfId="325" xr:uid="{00000000-0005-0000-0000-000011010000}"/>
    <cellStyle name="Millares 17 3" xfId="628" xr:uid="{00000000-0005-0000-0000-00001E010000}"/>
    <cellStyle name="Millares 17 3 2" xfId="629" xr:uid="{00000000-0005-0000-0000-00001F010000}"/>
    <cellStyle name="Millares 17 4" xfId="630" xr:uid="{00000000-0005-0000-0000-000020010000}"/>
    <cellStyle name="Millares 17 5" xfId="623" xr:uid="{00000000-0005-0000-0000-000021010000}"/>
    <cellStyle name="Millares 17 6" xfId="327" xr:uid="{00000000-0005-0000-0000-000010010000}"/>
    <cellStyle name="Millares 18" xfId="314" xr:uid="{00000000-0005-0000-0000-00004D000000}"/>
    <cellStyle name="Millares 18 2" xfId="631" xr:uid="{00000000-0005-0000-0000-000022010000}"/>
    <cellStyle name="Millares 19" xfId="318" xr:uid="{00000000-0005-0000-0000-00004E000000}"/>
    <cellStyle name="Millares 19 2" xfId="320" xr:uid="{00000000-0005-0000-0000-00009E000000}"/>
    <cellStyle name="Millares 2" xfId="42" xr:uid="{00000000-0005-0000-0000-00004F000000}"/>
    <cellStyle name="Millares 2 2" xfId="43" xr:uid="{00000000-0005-0000-0000-000050000000}"/>
    <cellStyle name="Millares 2 2 2" xfId="44" xr:uid="{00000000-0005-0000-0000-000051000000}"/>
    <cellStyle name="Millares 2 3" xfId="45" xr:uid="{00000000-0005-0000-0000-000052000000}"/>
    <cellStyle name="Millares 2 3 2" xfId="208" xr:uid="{00000000-0005-0000-0000-000053000000}"/>
    <cellStyle name="Millares 2 3 2 2" xfId="632" xr:uid="{00000000-0005-0000-0000-000028010000}"/>
    <cellStyle name="Millares 2 3 2 2 2" xfId="633" xr:uid="{00000000-0005-0000-0000-000029010000}"/>
    <cellStyle name="Millares 2 3 2 2 2 2" xfId="634" xr:uid="{00000000-0005-0000-0000-00002A010000}"/>
    <cellStyle name="Millares 2 3 2 2 3" xfId="635" xr:uid="{00000000-0005-0000-0000-00002B010000}"/>
    <cellStyle name="Millares 2 3 2 3" xfId="636" xr:uid="{00000000-0005-0000-0000-00002C010000}"/>
    <cellStyle name="Millares 2 3 2 3 2" xfId="637" xr:uid="{00000000-0005-0000-0000-00002D010000}"/>
    <cellStyle name="Millares 2 3 2 4" xfId="638" xr:uid="{00000000-0005-0000-0000-00002E010000}"/>
    <cellStyle name="Millares 2 3 3" xfId="244" xr:uid="{00000000-0005-0000-0000-000054000000}"/>
    <cellStyle name="Millares 2 3 3 2" xfId="439" xr:uid="{00000000-0005-0000-0000-000030010000}"/>
    <cellStyle name="Millares 2 3 3 2 2" xfId="641" xr:uid="{00000000-0005-0000-0000-000031010000}"/>
    <cellStyle name="Millares 2 3 3 2 2 2" xfId="642" xr:uid="{00000000-0005-0000-0000-000032010000}"/>
    <cellStyle name="Millares 2 3 3 2 3" xfId="643" xr:uid="{00000000-0005-0000-0000-000033010000}"/>
    <cellStyle name="Millares 2 3 3 2 4" xfId="640" xr:uid="{00000000-0005-0000-0000-000034010000}"/>
    <cellStyle name="Millares 2 3 3 3" xfId="644" xr:uid="{00000000-0005-0000-0000-000035010000}"/>
    <cellStyle name="Millares 2 3 3 3 2" xfId="645" xr:uid="{00000000-0005-0000-0000-000036010000}"/>
    <cellStyle name="Millares 2 3 3 4" xfId="646" xr:uid="{00000000-0005-0000-0000-000037010000}"/>
    <cellStyle name="Millares 2 3 3 5" xfId="639" xr:uid="{00000000-0005-0000-0000-000038010000}"/>
    <cellStyle name="Millares 2 3 3 6" xfId="811" xr:uid="{00000000-0005-0000-0000-000039010000}"/>
    <cellStyle name="Millares 2 3 3 7" xfId="413" xr:uid="{00000000-0005-0000-0000-00002F010000}"/>
    <cellStyle name="Millares 2 3 4" xfId="182" xr:uid="{00000000-0005-0000-0000-000055000000}"/>
    <cellStyle name="Millares 2 3 4 2" xfId="647" xr:uid="{00000000-0005-0000-0000-00003A010000}"/>
    <cellStyle name="Millares 2 3 5" xfId="378" xr:uid="{00000000-0005-0000-0000-000026010000}"/>
    <cellStyle name="Millares 2 4" xfId="46" xr:uid="{00000000-0005-0000-0000-000056000000}"/>
    <cellStyle name="Millares 2 4 2" xfId="648" xr:uid="{00000000-0005-0000-0000-00003C010000}"/>
    <cellStyle name="Millares 2 4 2 2" xfId="649" xr:uid="{00000000-0005-0000-0000-00003D010000}"/>
    <cellStyle name="Millares 2 4 2 2 2" xfId="650" xr:uid="{00000000-0005-0000-0000-00003E010000}"/>
    <cellStyle name="Millares 2 4 2 3" xfId="651" xr:uid="{00000000-0005-0000-0000-00003F010000}"/>
    <cellStyle name="Millares 2 4 3" xfId="652" xr:uid="{00000000-0005-0000-0000-000040010000}"/>
    <cellStyle name="Millares 2 4 3 2" xfId="653" xr:uid="{00000000-0005-0000-0000-000041010000}"/>
    <cellStyle name="Millares 2 4 4" xfId="654" xr:uid="{00000000-0005-0000-0000-000042010000}"/>
    <cellStyle name="Millares 2 5" xfId="243" xr:uid="{00000000-0005-0000-0000-000057000000}"/>
    <cellStyle name="Millares 2 5 2" xfId="438" xr:uid="{00000000-0005-0000-0000-000044010000}"/>
    <cellStyle name="Millares 2 5 2 2" xfId="657" xr:uid="{00000000-0005-0000-0000-000045010000}"/>
    <cellStyle name="Millares 2 5 2 2 2" xfId="658" xr:uid="{00000000-0005-0000-0000-000046010000}"/>
    <cellStyle name="Millares 2 5 2 3" xfId="659" xr:uid="{00000000-0005-0000-0000-000047010000}"/>
    <cellStyle name="Millares 2 5 2 4" xfId="656" xr:uid="{00000000-0005-0000-0000-000048010000}"/>
    <cellStyle name="Millares 2 5 3" xfId="660" xr:uid="{00000000-0005-0000-0000-000049010000}"/>
    <cellStyle name="Millares 2 5 3 2" xfId="661" xr:uid="{00000000-0005-0000-0000-00004A010000}"/>
    <cellStyle name="Millares 2 5 4" xfId="662" xr:uid="{00000000-0005-0000-0000-00004B010000}"/>
    <cellStyle name="Millares 2 5 5" xfId="655" xr:uid="{00000000-0005-0000-0000-00004C010000}"/>
    <cellStyle name="Millares 2 5 6" xfId="810" xr:uid="{00000000-0005-0000-0000-00004D010000}"/>
    <cellStyle name="Millares 2 5 7" xfId="412" xr:uid="{00000000-0005-0000-0000-000043010000}"/>
    <cellStyle name="Millares 2 6" xfId="181" xr:uid="{00000000-0005-0000-0000-000058000000}"/>
    <cellStyle name="Millares 2 6 2" xfId="663" xr:uid="{00000000-0005-0000-0000-00004F010000}"/>
    <cellStyle name="Millares 2 6 3" xfId="377" xr:uid="{00000000-0005-0000-0000-00004E010000}"/>
    <cellStyle name="Millares 2 7" xfId="301" xr:uid="{00000000-0005-0000-0000-000059000000}"/>
    <cellStyle name="Millares 2 8" xfId="331" xr:uid="{00000000-0005-0000-0000-000023010000}"/>
    <cellStyle name="Millares 20" xfId="315" xr:uid="{00000000-0005-0000-0000-00005A000000}"/>
    <cellStyle name="Millares 20 2" xfId="319" xr:uid="{00000000-0005-0000-0000-0000FB020000}"/>
    <cellStyle name="Millares 21" xfId="843" xr:uid="{00000000-0005-0000-0000-0000FC020000}"/>
    <cellStyle name="Millares 22" xfId="844" xr:uid="{00000000-0005-0000-0000-0000FF020000}"/>
    <cellStyle name="Millares 23" xfId="362" xr:uid="{00000000-0005-0000-0000-000000030000}"/>
    <cellStyle name="Millares 24" xfId="846" xr:uid="{00000000-0005-0000-0000-000001030000}"/>
    <cellStyle name="Millares 25" xfId="847" xr:uid="{00000000-0005-0000-0000-000003030000}"/>
    <cellStyle name="Millares 3" xfId="47" xr:uid="{00000000-0005-0000-0000-00005B000000}"/>
    <cellStyle name="Millares 3 2" xfId="48" xr:uid="{00000000-0005-0000-0000-00005C000000}"/>
    <cellStyle name="Millares 3 2 2" xfId="49" xr:uid="{00000000-0005-0000-0000-00005D000000}"/>
    <cellStyle name="Millares 3 3" xfId="50" xr:uid="{00000000-0005-0000-0000-00005E000000}"/>
    <cellStyle name="Millares 3 3 2" xfId="51" xr:uid="{00000000-0005-0000-0000-00005F000000}"/>
    <cellStyle name="Millares 3 3 2 2" xfId="247" xr:uid="{00000000-0005-0000-0000-000060000000}"/>
    <cellStyle name="Millares 3 3 2 2 2" xfId="664" xr:uid="{00000000-0005-0000-0000-000056010000}"/>
    <cellStyle name="Millares 3 3 2 3" xfId="185" xr:uid="{00000000-0005-0000-0000-000061000000}"/>
    <cellStyle name="Millares 3 3 2 3 2" xfId="425" xr:uid="{00000000-0005-0000-0000-000057010000}"/>
    <cellStyle name="Millares 3 3 3" xfId="246" xr:uid="{00000000-0005-0000-0000-000062000000}"/>
    <cellStyle name="Millares 3 3 3 2" xfId="665" xr:uid="{00000000-0005-0000-0000-000059010000}"/>
    <cellStyle name="Millares 3 3 4" xfId="184" xr:uid="{00000000-0005-0000-0000-000063000000}"/>
    <cellStyle name="Millares 3 3 4 2" xfId="424" xr:uid="{00000000-0005-0000-0000-00005A010000}"/>
    <cellStyle name="Millares 3 4" xfId="52" xr:uid="{00000000-0005-0000-0000-000064000000}"/>
    <cellStyle name="Millares 3 4 2" xfId="53" xr:uid="{00000000-0005-0000-0000-000065000000}"/>
    <cellStyle name="Millares 3 4 2 2" xfId="54" xr:uid="{00000000-0005-0000-0000-000066000000}"/>
    <cellStyle name="Millares 3 4 2 2 2" xfId="55" xr:uid="{00000000-0005-0000-0000-000067000000}"/>
    <cellStyle name="Millares 3 4 2 2 2 2" xfId="211" xr:uid="{00000000-0005-0000-0000-000068000000}"/>
    <cellStyle name="Millares 3 4 2 2 2 2 2" xfId="303" xr:uid="{00000000-0005-0000-0000-000069000000}"/>
    <cellStyle name="Millares 3 4 2 2 2 2 2 2" xfId="668" xr:uid="{00000000-0005-0000-0000-000061010000}"/>
    <cellStyle name="Millares 3 4 2 2 2 2 2 3" xfId="667" xr:uid="{00000000-0005-0000-0000-000060010000}"/>
    <cellStyle name="Millares 3 4 2 2 2 2 3" xfId="669" xr:uid="{00000000-0005-0000-0000-000062010000}"/>
    <cellStyle name="Millares 3 4 2 2 2 2 4" xfId="666" xr:uid="{00000000-0005-0000-0000-000063010000}"/>
    <cellStyle name="Millares 3 4 2 2 2 2 5" xfId="334" xr:uid="{00000000-0005-0000-0000-00005F010000}"/>
    <cellStyle name="Millares 3 4 2 2 2 3" xfId="302" xr:uid="{00000000-0005-0000-0000-00006A000000}"/>
    <cellStyle name="Millares 3 4 2 2 2 3 2" xfId="671" xr:uid="{00000000-0005-0000-0000-000065010000}"/>
    <cellStyle name="Millares 3 4 2 2 2 3 3" xfId="670" xr:uid="{00000000-0005-0000-0000-000066010000}"/>
    <cellStyle name="Millares 3 4 2 2 2 3 4" xfId="333" xr:uid="{00000000-0005-0000-0000-000064010000}"/>
    <cellStyle name="Millares 3 4 2 2 2 4" xfId="359" xr:uid="{00000000-0005-0000-0000-000067010000}"/>
    <cellStyle name="Millares 3 4 2 2 3" xfId="56" xr:uid="{00000000-0005-0000-0000-00006B000000}"/>
    <cellStyle name="Millares 3 4 2 2 3 2" xfId="250" xr:uid="{00000000-0005-0000-0000-00006C000000}"/>
    <cellStyle name="Millares 3 4 2 2 3 2 2" xfId="674" xr:uid="{00000000-0005-0000-0000-00006A010000}"/>
    <cellStyle name="Millares 3 4 2 2 3 2 2 2" xfId="675" xr:uid="{00000000-0005-0000-0000-00006B010000}"/>
    <cellStyle name="Millares 3 4 2 2 3 2 3" xfId="676" xr:uid="{00000000-0005-0000-0000-00006C010000}"/>
    <cellStyle name="Millares 3 4 2 2 3 2 4" xfId="673" xr:uid="{00000000-0005-0000-0000-00006D010000}"/>
    <cellStyle name="Millares 3 4 2 2 3 2 5" xfId="417" xr:uid="{00000000-0005-0000-0000-000069010000}"/>
    <cellStyle name="Millares 3 4 2 2 3 3" xfId="443" xr:uid="{00000000-0005-0000-0000-00006E010000}"/>
    <cellStyle name="Millares 3 4 2 2 3 3 2" xfId="678" xr:uid="{00000000-0005-0000-0000-00006F010000}"/>
    <cellStyle name="Millares 3 4 2 2 3 3 3" xfId="677" xr:uid="{00000000-0005-0000-0000-000070010000}"/>
    <cellStyle name="Millares 3 4 2 2 3 4" xfId="679" xr:uid="{00000000-0005-0000-0000-000071010000}"/>
    <cellStyle name="Millares 3 4 2 2 3 5" xfId="672" xr:uid="{00000000-0005-0000-0000-000072010000}"/>
    <cellStyle name="Millares 3 4 2 2 3 6" xfId="815" xr:uid="{00000000-0005-0000-0000-000073010000}"/>
    <cellStyle name="Millares 3 4 2 2 3 7" xfId="332" xr:uid="{00000000-0005-0000-0000-000068010000}"/>
    <cellStyle name="Millares 3 4 2 2 4" xfId="188" xr:uid="{00000000-0005-0000-0000-00006D000000}"/>
    <cellStyle name="Millares 3 4 2 2 4 2" xfId="680" xr:uid="{00000000-0005-0000-0000-000075010000}"/>
    <cellStyle name="Millares 3 4 2 2 4 3" xfId="357" xr:uid="{00000000-0005-0000-0000-000074010000}"/>
    <cellStyle name="Millares 3 4 2 2 5" xfId="324" xr:uid="{00000000-0005-0000-0000-00005D010000}"/>
    <cellStyle name="Millares 3 4 2 3" xfId="210" xr:uid="{00000000-0005-0000-0000-00006E000000}"/>
    <cellStyle name="Millares 3 4 2 3 2" xfId="681" xr:uid="{00000000-0005-0000-0000-000077010000}"/>
    <cellStyle name="Millares 3 4 2 3 2 2" xfId="682" xr:uid="{00000000-0005-0000-0000-000078010000}"/>
    <cellStyle name="Millares 3 4 2 3 2 2 2" xfId="683" xr:uid="{00000000-0005-0000-0000-000079010000}"/>
    <cellStyle name="Millares 3 4 2 3 2 3" xfId="684" xr:uid="{00000000-0005-0000-0000-00007A010000}"/>
    <cellStyle name="Millares 3 4 2 3 3" xfId="685" xr:uid="{00000000-0005-0000-0000-00007B010000}"/>
    <cellStyle name="Millares 3 4 2 3 3 2" xfId="686" xr:uid="{00000000-0005-0000-0000-00007C010000}"/>
    <cellStyle name="Millares 3 4 2 3 4" xfId="687" xr:uid="{00000000-0005-0000-0000-00007D010000}"/>
    <cellStyle name="Millares 3 4 2 4" xfId="249" xr:uid="{00000000-0005-0000-0000-00006F000000}"/>
    <cellStyle name="Millares 3 4 2 4 2" xfId="442" xr:uid="{00000000-0005-0000-0000-00007F010000}"/>
    <cellStyle name="Millares 3 4 2 4 2 2" xfId="690" xr:uid="{00000000-0005-0000-0000-000080010000}"/>
    <cellStyle name="Millares 3 4 2 4 2 2 2" xfId="691" xr:uid="{00000000-0005-0000-0000-000081010000}"/>
    <cellStyle name="Millares 3 4 2 4 2 3" xfId="692" xr:uid="{00000000-0005-0000-0000-000082010000}"/>
    <cellStyle name="Millares 3 4 2 4 2 4" xfId="689" xr:uid="{00000000-0005-0000-0000-000083010000}"/>
    <cellStyle name="Millares 3 4 2 4 3" xfId="693" xr:uid="{00000000-0005-0000-0000-000084010000}"/>
    <cellStyle name="Millares 3 4 2 4 3 2" xfId="694" xr:uid="{00000000-0005-0000-0000-000085010000}"/>
    <cellStyle name="Millares 3 4 2 4 4" xfId="695" xr:uid="{00000000-0005-0000-0000-000086010000}"/>
    <cellStyle name="Millares 3 4 2 4 5" xfId="688" xr:uid="{00000000-0005-0000-0000-000087010000}"/>
    <cellStyle name="Millares 3 4 2 4 6" xfId="814" xr:uid="{00000000-0005-0000-0000-000088010000}"/>
    <cellStyle name="Millares 3 4 2 4 7" xfId="416" xr:uid="{00000000-0005-0000-0000-00007E010000}"/>
    <cellStyle name="Millares 3 4 2 5" xfId="187" xr:uid="{00000000-0005-0000-0000-000070000000}"/>
    <cellStyle name="Millares 3 4 2 5 2" xfId="696" xr:uid="{00000000-0005-0000-0000-000089010000}"/>
    <cellStyle name="Millares 3 4 2 6" xfId="380" xr:uid="{00000000-0005-0000-0000-00005C010000}"/>
    <cellStyle name="Millares 3 4 3" xfId="209" xr:uid="{00000000-0005-0000-0000-000071000000}"/>
    <cellStyle name="Millares 3 4 3 2" xfId="697" xr:uid="{00000000-0005-0000-0000-00008B010000}"/>
    <cellStyle name="Millares 3 4 3 2 2" xfId="698" xr:uid="{00000000-0005-0000-0000-00008C010000}"/>
    <cellStyle name="Millares 3 4 3 2 2 2" xfId="699" xr:uid="{00000000-0005-0000-0000-00008D010000}"/>
    <cellStyle name="Millares 3 4 3 2 3" xfId="700" xr:uid="{00000000-0005-0000-0000-00008E010000}"/>
    <cellStyle name="Millares 3 4 3 3" xfId="701" xr:uid="{00000000-0005-0000-0000-00008F010000}"/>
    <cellStyle name="Millares 3 4 3 3 2" xfId="702" xr:uid="{00000000-0005-0000-0000-000090010000}"/>
    <cellStyle name="Millares 3 4 3 4" xfId="703" xr:uid="{00000000-0005-0000-0000-000091010000}"/>
    <cellStyle name="Millares 3 4 4" xfId="248" xr:uid="{00000000-0005-0000-0000-000072000000}"/>
    <cellStyle name="Millares 3 4 4 2" xfId="441" xr:uid="{00000000-0005-0000-0000-000093010000}"/>
    <cellStyle name="Millares 3 4 4 2 2" xfId="706" xr:uid="{00000000-0005-0000-0000-000094010000}"/>
    <cellStyle name="Millares 3 4 4 2 2 2" xfId="707" xr:uid="{00000000-0005-0000-0000-000095010000}"/>
    <cellStyle name="Millares 3 4 4 2 3" xfId="708" xr:uid="{00000000-0005-0000-0000-000096010000}"/>
    <cellStyle name="Millares 3 4 4 2 4" xfId="705" xr:uid="{00000000-0005-0000-0000-000097010000}"/>
    <cellStyle name="Millares 3 4 4 3" xfId="709" xr:uid="{00000000-0005-0000-0000-000098010000}"/>
    <cellStyle name="Millares 3 4 4 3 2" xfId="710" xr:uid="{00000000-0005-0000-0000-000099010000}"/>
    <cellStyle name="Millares 3 4 4 4" xfId="711" xr:uid="{00000000-0005-0000-0000-00009A010000}"/>
    <cellStyle name="Millares 3 4 4 5" xfId="704" xr:uid="{00000000-0005-0000-0000-00009B010000}"/>
    <cellStyle name="Millares 3 4 4 6" xfId="813" xr:uid="{00000000-0005-0000-0000-00009C010000}"/>
    <cellStyle name="Millares 3 4 4 7" xfId="415" xr:uid="{00000000-0005-0000-0000-000092010000}"/>
    <cellStyle name="Millares 3 4 5" xfId="186" xr:uid="{00000000-0005-0000-0000-000073000000}"/>
    <cellStyle name="Millares 3 4 5 2" xfId="712" xr:uid="{00000000-0005-0000-0000-00009D010000}"/>
    <cellStyle name="Millares 3 4 6" xfId="379" xr:uid="{00000000-0005-0000-0000-00005B010000}"/>
    <cellStyle name="Millares 3 5" xfId="57" xr:uid="{00000000-0005-0000-0000-000074000000}"/>
    <cellStyle name="Millares 3 5 2" xfId="713" xr:uid="{00000000-0005-0000-0000-00009F010000}"/>
    <cellStyle name="Millares 3 5 2 2" xfId="714" xr:uid="{00000000-0005-0000-0000-0000A0010000}"/>
    <cellStyle name="Millares 3 5 2 2 2" xfId="715" xr:uid="{00000000-0005-0000-0000-0000A1010000}"/>
    <cellStyle name="Millares 3 5 2 3" xfId="716" xr:uid="{00000000-0005-0000-0000-0000A2010000}"/>
    <cellStyle name="Millares 3 5 3" xfId="717" xr:uid="{00000000-0005-0000-0000-0000A3010000}"/>
    <cellStyle name="Millares 3 5 3 2" xfId="718" xr:uid="{00000000-0005-0000-0000-0000A4010000}"/>
    <cellStyle name="Millares 3 5 4" xfId="719" xr:uid="{00000000-0005-0000-0000-0000A5010000}"/>
    <cellStyle name="Millares 3 6" xfId="245" xr:uid="{00000000-0005-0000-0000-000075000000}"/>
    <cellStyle name="Millares 3 6 2" xfId="440" xr:uid="{00000000-0005-0000-0000-0000A7010000}"/>
    <cellStyle name="Millares 3 6 2 2" xfId="722" xr:uid="{00000000-0005-0000-0000-0000A8010000}"/>
    <cellStyle name="Millares 3 6 2 2 2" xfId="723" xr:uid="{00000000-0005-0000-0000-0000A9010000}"/>
    <cellStyle name="Millares 3 6 2 3" xfId="724" xr:uid="{00000000-0005-0000-0000-0000AA010000}"/>
    <cellStyle name="Millares 3 6 2 4" xfId="721" xr:uid="{00000000-0005-0000-0000-0000AB010000}"/>
    <cellStyle name="Millares 3 6 3" xfId="725" xr:uid="{00000000-0005-0000-0000-0000AC010000}"/>
    <cellStyle name="Millares 3 6 3 2" xfId="726" xr:uid="{00000000-0005-0000-0000-0000AD010000}"/>
    <cellStyle name="Millares 3 6 4" xfId="727" xr:uid="{00000000-0005-0000-0000-0000AE010000}"/>
    <cellStyle name="Millares 3 6 5" xfId="720" xr:uid="{00000000-0005-0000-0000-0000AF010000}"/>
    <cellStyle name="Millares 3 6 6" xfId="812" xr:uid="{00000000-0005-0000-0000-0000B0010000}"/>
    <cellStyle name="Millares 3 6 7" xfId="414" xr:uid="{00000000-0005-0000-0000-0000A6010000}"/>
    <cellStyle name="Millares 3 7" xfId="183" xr:uid="{00000000-0005-0000-0000-000076000000}"/>
    <cellStyle name="Millares 3 7 2" xfId="728" xr:uid="{00000000-0005-0000-0000-0000B1010000}"/>
    <cellStyle name="Millares 3 8" xfId="328" xr:uid="{00000000-0005-0000-0000-000050010000}"/>
    <cellStyle name="Millares 3_Formato Ejecucion presupuestal 30042009" xfId="58" xr:uid="{00000000-0005-0000-0000-000077000000}"/>
    <cellStyle name="Millares 4" xfId="59" xr:uid="{00000000-0005-0000-0000-000078000000}"/>
    <cellStyle name="Millares 4 2" xfId="60" xr:uid="{00000000-0005-0000-0000-000079000000}"/>
    <cellStyle name="Millares 4 3" xfId="61" xr:uid="{00000000-0005-0000-0000-00007A000000}"/>
    <cellStyle name="Millares 4 4" xfId="338" xr:uid="{00000000-0005-0000-0000-0000B3010000}"/>
    <cellStyle name="Millares 5" xfId="62" xr:uid="{00000000-0005-0000-0000-00007B000000}"/>
    <cellStyle name="Millares 5 2" xfId="63" xr:uid="{00000000-0005-0000-0000-00007C000000}"/>
    <cellStyle name="Millares 5 2 2" xfId="212" xr:uid="{00000000-0005-0000-0000-00007D000000}"/>
    <cellStyle name="Millares 5 2 2 2" xfId="729" xr:uid="{00000000-0005-0000-0000-0000B9010000}"/>
    <cellStyle name="Millares 5 2 2 2 2" xfId="730" xr:uid="{00000000-0005-0000-0000-0000BA010000}"/>
    <cellStyle name="Millares 5 2 2 2 2 2" xfId="731" xr:uid="{00000000-0005-0000-0000-0000BB010000}"/>
    <cellStyle name="Millares 5 2 2 2 3" xfId="732" xr:uid="{00000000-0005-0000-0000-0000BC010000}"/>
    <cellStyle name="Millares 5 2 2 3" xfId="733" xr:uid="{00000000-0005-0000-0000-0000BD010000}"/>
    <cellStyle name="Millares 5 2 2 3 2" xfId="734" xr:uid="{00000000-0005-0000-0000-0000BE010000}"/>
    <cellStyle name="Millares 5 2 2 4" xfId="735" xr:uid="{00000000-0005-0000-0000-0000BF010000}"/>
    <cellStyle name="Millares 5 2 3" xfId="736" xr:uid="{00000000-0005-0000-0000-0000C0010000}"/>
    <cellStyle name="Millares 5 2 3 2" xfId="737" xr:uid="{00000000-0005-0000-0000-0000C1010000}"/>
    <cellStyle name="Millares 5 2 3 2 2" xfId="738" xr:uid="{00000000-0005-0000-0000-0000C2010000}"/>
    <cellStyle name="Millares 5 2 3 2 2 2" xfId="739" xr:uid="{00000000-0005-0000-0000-0000C3010000}"/>
    <cellStyle name="Millares 5 2 3 2 3" xfId="740" xr:uid="{00000000-0005-0000-0000-0000C4010000}"/>
    <cellStyle name="Millares 5 2 3 3" xfId="741" xr:uid="{00000000-0005-0000-0000-0000C5010000}"/>
    <cellStyle name="Millares 5 2 3 3 2" xfId="742" xr:uid="{00000000-0005-0000-0000-0000C6010000}"/>
    <cellStyle name="Millares 5 2 3 4" xfId="743" xr:uid="{00000000-0005-0000-0000-0000C7010000}"/>
    <cellStyle name="Millares 5 2 4" xfId="744" xr:uid="{00000000-0005-0000-0000-0000C8010000}"/>
    <cellStyle name="Millares 5 2 4 2" xfId="745" xr:uid="{00000000-0005-0000-0000-0000C9010000}"/>
    <cellStyle name="Millares 5 2 4 2 2" xfId="746" xr:uid="{00000000-0005-0000-0000-0000CA010000}"/>
    <cellStyle name="Millares 5 2 4 3" xfId="747" xr:uid="{00000000-0005-0000-0000-0000CB010000}"/>
    <cellStyle name="Millares 5 2 5" xfId="748" xr:uid="{00000000-0005-0000-0000-0000CC010000}"/>
    <cellStyle name="Millares 5 2 5 2" xfId="749" xr:uid="{00000000-0005-0000-0000-0000CD010000}"/>
    <cellStyle name="Millares 5 2 6" xfId="750" xr:uid="{00000000-0005-0000-0000-0000CE010000}"/>
    <cellStyle name="Millares 5 3" xfId="64" xr:uid="{00000000-0005-0000-0000-00007E000000}"/>
    <cellStyle name="Millares 5 3 2" xfId="751" xr:uid="{00000000-0005-0000-0000-0000D0010000}"/>
    <cellStyle name="Millares 5 3 2 2" xfId="752" xr:uid="{00000000-0005-0000-0000-0000D1010000}"/>
    <cellStyle name="Millares 5 3 2 2 2" xfId="753" xr:uid="{00000000-0005-0000-0000-0000D2010000}"/>
    <cellStyle name="Millares 5 3 2 3" xfId="754" xr:uid="{00000000-0005-0000-0000-0000D3010000}"/>
    <cellStyle name="Millares 5 3 3" xfId="755" xr:uid="{00000000-0005-0000-0000-0000D4010000}"/>
    <cellStyle name="Millares 5 3 3 2" xfId="756" xr:uid="{00000000-0005-0000-0000-0000D5010000}"/>
    <cellStyle name="Millares 5 3 4" xfId="757" xr:uid="{00000000-0005-0000-0000-0000D6010000}"/>
    <cellStyle name="Millares 5 4" xfId="381" xr:uid="{00000000-0005-0000-0000-0000D7010000}"/>
    <cellStyle name="Millares 5 4 2" xfId="758" xr:uid="{00000000-0005-0000-0000-0000D8010000}"/>
    <cellStyle name="Millares 5 4 2 2" xfId="759" xr:uid="{00000000-0005-0000-0000-0000D9010000}"/>
    <cellStyle name="Millares 5 4 2 2 2" xfId="760" xr:uid="{00000000-0005-0000-0000-0000DA010000}"/>
    <cellStyle name="Millares 5 4 2 3" xfId="761" xr:uid="{00000000-0005-0000-0000-0000DB010000}"/>
    <cellStyle name="Millares 5 4 3" xfId="762" xr:uid="{00000000-0005-0000-0000-0000DC010000}"/>
    <cellStyle name="Millares 5 4 3 2" xfId="763" xr:uid="{00000000-0005-0000-0000-0000DD010000}"/>
    <cellStyle name="Millares 5 4 4" xfId="764" xr:uid="{00000000-0005-0000-0000-0000DE010000}"/>
    <cellStyle name="Millares 5 5" xfId="765" xr:uid="{00000000-0005-0000-0000-0000DF010000}"/>
    <cellStyle name="Millares 5 5 2" xfId="766" xr:uid="{00000000-0005-0000-0000-0000E0010000}"/>
    <cellStyle name="Millares 5 5 2 2" xfId="767" xr:uid="{00000000-0005-0000-0000-0000E1010000}"/>
    <cellStyle name="Millares 5 5 3" xfId="768" xr:uid="{00000000-0005-0000-0000-0000E2010000}"/>
    <cellStyle name="Millares 5 6" xfId="769" xr:uid="{00000000-0005-0000-0000-0000E3010000}"/>
    <cellStyle name="Millares 5 6 2" xfId="770" xr:uid="{00000000-0005-0000-0000-0000E4010000}"/>
    <cellStyle name="Millares 5 7" xfId="771" xr:uid="{00000000-0005-0000-0000-0000E5010000}"/>
    <cellStyle name="Millares 5 8" xfId="346" xr:uid="{00000000-0005-0000-0000-0000B6010000}"/>
    <cellStyle name="Millares 6" xfId="65" xr:uid="{00000000-0005-0000-0000-00007F000000}"/>
    <cellStyle name="Millares 6 2" xfId="66" xr:uid="{00000000-0005-0000-0000-000080000000}"/>
    <cellStyle name="Millares 6 2 2" xfId="67" xr:uid="{00000000-0005-0000-0000-000081000000}"/>
    <cellStyle name="Millares 6 3" xfId="68" xr:uid="{00000000-0005-0000-0000-000082000000}"/>
    <cellStyle name="Millares 6 4" xfId="69" xr:uid="{00000000-0005-0000-0000-000083000000}"/>
    <cellStyle name="Millares 6 5" xfId="339" xr:uid="{00000000-0005-0000-0000-0000E6010000}"/>
    <cellStyle name="Millares 7" xfId="70" xr:uid="{00000000-0005-0000-0000-000084000000}"/>
    <cellStyle name="Millares 7 2" xfId="71" xr:uid="{00000000-0005-0000-0000-000085000000}"/>
    <cellStyle name="Millares 7 3" xfId="382" xr:uid="{00000000-0005-0000-0000-0000ED010000}"/>
    <cellStyle name="Millares 7 4" xfId="347" xr:uid="{00000000-0005-0000-0000-0000EB010000}"/>
    <cellStyle name="Millares 8" xfId="72" xr:uid="{00000000-0005-0000-0000-000086000000}"/>
    <cellStyle name="Millares 8 2" xfId="73" xr:uid="{00000000-0005-0000-0000-000087000000}"/>
    <cellStyle name="Millares 8 3" xfId="383" xr:uid="{00000000-0005-0000-0000-0000F0010000}"/>
    <cellStyle name="Millares 8 4" xfId="348" xr:uid="{00000000-0005-0000-0000-0000EE010000}"/>
    <cellStyle name="Millares 9" xfId="74" xr:uid="{00000000-0005-0000-0000-000088000000}"/>
    <cellStyle name="Millares 9 2" xfId="75" xr:uid="{00000000-0005-0000-0000-000089000000}"/>
    <cellStyle name="Millares 9 3" xfId="384" xr:uid="{00000000-0005-0000-0000-0000F3010000}"/>
    <cellStyle name="Millares 9 4" xfId="349" xr:uid="{00000000-0005-0000-0000-0000F1010000}"/>
    <cellStyle name="Moneda [0] 2" xfId="232" xr:uid="{00000000-0005-0000-0000-00008A000000}"/>
    <cellStyle name="Moneda [0] 2 2" xfId="292" xr:uid="{00000000-0005-0000-0000-00008B000000}"/>
    <cellStyle name="Moneda [0] 2 3" xfId="779" xr:uid="{00000000-0005-0000-0000-0000F7010000}"/>
    <cellStyle name="Moneda [0] 3" xfId="76" xr:uid="{00000000-0005-0000-0000-00008C000000}"/>
    <cellStyle name="Moneda [0] 3 2" xfId="356" xr:uid="{00000000-0005-0000-0000-0000F9010000}"/>
    <cellStyle name="Moneda [0] 4" xfId="796" xr:uid="{00000000-0005-0000-0000-000023020000}"/>
    <cellStyle name="Moneda 10" xfId="77" xr:uid="{00000000-0005-0000-0000-00008D000000}"/>
    <cellStyle name="Moneda 10 2" xfId="213" xr:uid="{00000000-0005-0000-0000-00008E000000}"/>
    <cellStyle name="Moneda 10 2 2" xfId="268" xr:uid="{00000000-0005-0000-0000-00008F000000}"/>
    <cellStyle name="Moneda 10 3" xfId="251" xr:uid="{00000000-0005-0000-0000-000090000000}"/>
    <cellStyle name="Moneda 10 4" xfId="833" xr:uid="{00000000-0005-0000-0000-0000FE010000}"/>
    <cellStyle name="Moneda 11" xfId="78" xr:uid="{00000000-0005-0000-0000-000091000000}"/>
    <cellStyle name="Moneda 11 2" xfId="354" xr:uid="{00000000-0005-0000-0000-000000020000}"/>
    <cellStyle name="Moneda 12" xfId="304" xr:uid="{00000000-0005-0000-0000-000092000000}"/>
    <cellStyle name="Moneda 12 2" xfId="781" xr:uid="{00000000-0005-0000-0000-000002020000}"/>
    <cellStyle name="Moneda 13" xfId="308" xr:uid="{00000000-0005-0000-0000-000093000000}"/>
    <cellStyle name="Moneda 13 2" xfId="79" xr:uid="{00000000-0005-0000-0000-000094000000}"/>
    <cellStyle name="Moneda 14" xfId="317" xr:uid="{00000000-0005-0000-0000-000095000000}"/>
    <cellStyle name="Moneda 14 2" xfId="777" xr:uid="{00000000-0005-0000-0000-000004020000}"/>
    <cellStyle name="Moneda 15" xfId="307" xr:uid="{00000000-0005-0000-0000-000096000000}"/>
    <cellStyle name="Moneda 15 2" xfId="792" xr:uid="{00000000-0005-0000-0000-000005020000}"/>
    <cellStyle name="Moneda 16" xfId="772" xr:uid="{00000000-0005-0000-0000-000006020000}"/>
    <cellStyle name="Moneda 17" xfId="793" xr:uid="{00000000-0005-0000-0000-000007020000}"/>
    <cellStyle name="Moneda 18" xfId="773" xr:uid="{00000000-0005-0000-0000-000008020000}"/>
    <cellStyle name="Moneda 19" xfId="795" xr:uid="{00000000-0005-0000-0000-000009020000}"/>
    <cellStyle name="Moneda 2" xfId="80" xr:uid="{00000000-0005-0000-0000-000097000000}"/>
    <cellStyle name="Moneda 2 2" xfId="81" xr:uid="{00000000-0005-0000-0000-000098000000}"/>
    <cellStyle name="Moneda 2 2 2" xfId="82" xr:uid="{00000000-0005-0000-0000-000099000000}"/>
    <cellStyle name="Moneda 2 2 2 2" xfId="190" xr:uid="{00000000-0005-0000-0000-00009A000000}"/>
    <cellStyle name="Moneda 2 2 2 2 2" xfId="427" xr:uid="{00000000-0005-0000-0000-00000D020000}"/>
    <cellStyle name="Moneda 2 2 2 3" xfId="799" xr:uid="{00000000-0005-0000-0000-00000E020000}"/>
    <cellStyle name="Moneda 2 2 2 4" xfId="838" xr:uid="{00000000-0005-0000-0000-00000F020000}"/>
    <cellStyle name="Moneda 2 2 2 5" xfId="386" xr:uid="{00000000-0005-0000-0000-00000C020000}"/>
    <cellStyle name="Moneda 2 2 3" xfId="83" xr:uid="{00000000-0005-0000-0000-00009B000000}"/>
    <cellStyle name="Moneda 2 2 3 2" xfId="426" xr:uid="{00000000-0005-0000-0000-000010020000}"/>
    <cellStyle name="Moneda 2 2 4" xfId="189" xr:uid="{00000000-0005-0000-0000-00009C000000}"/>
    <cellStyle name="Moneda 2 2 4 2" xfId="798" xr:uid="{00000000-0005-0000-0000-000011020000}"/>
    <cellStyle name="Moneda 2 2 5" xfId="837" xr:uid="{00000000-0005-0000-0000-000012020000}"/>
    <cellStyle name="Moneda 2 2 6" xfId="385" xr:uid="{00000000-0005-0000-0000-00000B020000}"/>
    <cellStyle name="Moneda 2 3" xfId="84" xr:uid="{00000000-0005-0000-0000-00009D000000}"/>
    <cellStyle name="Moneda 2 3 2" xfId="305" xr:uid="{00000000-0005-0000-0000-00009E000000}"/>
    <cellStyle name="Moneda 2 3 2 2" xfId="85" xr:uid="{00000000-0005-0000-0000-00009F000000}"/>
    <cellStyle name="Moneda 2 3 2 2 2" xfId="86" xr:uid="{00000000-0005-0000-0000-0000A0000000}"/>
    <cellStyle name="Moneda 2 3 2 2 2 2" xfId="364" xr:uid="{00000000-0005-0000-0000-000016020000}"/>
    <cellStyle name="Moneda 2 3 2 2 3" xfId="306" xr:uid="{00000000-0005-0000-0000-0000A1000000}"/>
    <cellStyle name="Moneda 2 3 2 3" xfId="363" xr:uid="{00000000-0005-0000-0000-000017020000}"/>
    <cellStyle name="Moneda 2 3 3" xfId="87" xr:uid="{00000000-0005-0000-0000-0000A2000000}"/>
    <cellStyle name="Moneda 2 3 3 2" xfId="170" xr:uid="{00000000-0005-0000-0000-0000A3000000}"/>
    <cellStyle name="Moneda 2 3 3 3" xfId="360" xr:uid="{00000000-0005-0000-0000-00001A020000}"/>
    <cellStyle name="Moneda 2 3 4" xfId="335" xr:uid="{00000000-0005-0000-0000-00001B020000}"/>
    <cellStyle name="Moneda 2 3 5" xfId="358" xr:uid="{00000000-0005-0000-0000-00001C020000}"/>
    <cellStyle name="Moneda 20" xfId="775" xr:uid="{00000000-0005-0000-0000-00001D020000}"/>
    <cellStyle name="Moneda 21" xfId="788" xr:uid="{00000000-0005-0000-0000-00001E020000}"/>
    <cellStyle name="Moneda 22" xfId="774" xr:uid="{00000000-0005-0000-0000-00001F020000}"/>
    <cellStyle name="Moneda 23" xfId="789" xr:uid="{00000000-0005-0000-0000-000020020000}"/>
    <cellStyle name="Moneda 24" xfId="776" xr:uid="{00000000-0005-0000-0000-000021020000}"/>
    <cellStyle name="Moneda 25" xfId="790" xr:uid="{00000000-0005-0000-0000-000022020000}"/>
    <cellStyle name="Moneda 26" xfId="778" xr:uid="{00000000-0005-0000-0000-000023020000}"/>
    <cellStyle name="Moneda 27" xfId="791" xr:uid="{00000000-0005-0000-0000-000024020000}"/>
    <cellStyle name="Moneda 28" xfId="780" xr:uid="{00000000-0005-0000-0000-000025020000}"/>
    <cellStyle name="Moneda 29" xfId="794" xr:uid="{00000000-0005-0000-0000-000026020000}"/>
    <cellStyle name="Moneda 3" xfId="88" xr:uid="{00000000-0005-0000-0000-0000A4000000}"/>
    <cellStyle name="Moneda 3 2" xfId="89" xr:uid="{00000000-0005-0000-0000-0000A5000000}"/>
    <cellStyle name="Moneda 3 2 2" xfId="387" xr:uid="{00000000-0005-0000-0000-000029020000}"/>
    <cellStyle name="Moneda 3 2 3" xfId="336" xr:uid="{00000000-0005-0000-0000-000028020000}"/>
    <cellStyle name="Moneda 3 3" xfId="90" xr:uid="{00000000-0005-0000-0000-0000A6000000}"/>
    <cellStyle name="Moneda 3 3 2" xfId="355" xr:uid="{00000000-0005-0000-0000-00002A020000}"/>
    <cellStyle name="Moneda 3 4" xfId="91" xr:uid="{00000000-0005-0000-0000-0000A7000000}"/>
    <cellStyle name="Moneda 30" xfId="832" xr:uid="{00000000-0005-0000-0000-00002B020000}"/>
    <cellStyle name="Moneda 31" xfId="830" xr:uid="{00000000-0005-0000-0000-00002C020000}"/>
    <cellStyle name="Moneda 32" xfId="828" xr:uid="{00000000-0005-0000-0000-00002D020000}"/>
    <cellStyle name="Moneda 33" xfId="831" xr:uid="{00000000-0005-0000-0000-00002E020000}"/>
    <cellStyle name="Moneda 34" xfId="827" xr:uid="{00000000-0005-0000-0000-00002F020000}"/>
    <cellStyle name="Moneda 35" xfId="834" xr:uid="{00000000-0005-0000-0000-000030020000}"/>
    <cellStyle name="Moneda 36" xfId="829" xr:uid="{00000000-0005-0000-0000-000031020000}"/>
    <cellStyle name="Moneda 37" xfId="836" xr:uid="{00000000-0005-0000-0000-000032020000}"/>
    <cellStyle name="Moneda 38" xfId="826" xr:uid="{00000000-0005-0000-0000-000033020000}"/>
    <cellStyle name="Moneda 39" xfId="835" xr:uid="{00000000-0005-0000-0000-000034020000}"/>
    <cellStyle name="Moneda 4" xfId="92" xr:uid="{00000000-0005-0000-0000-0000A8000000}"/>
    <cellStyle name="Moneda 4 2" xfId="388" xr:uid="{00000000-0005-0000-0000-000036020000}"/>
    <cellStyle name="Moneda 4 3" xfId="340" xr:uid="{00000000-0005-0000-0000-000035020000}"/>
    <cellStyle name="Moneda 40" xfId="825" xr:uid="{00000000-0005-0000-0000-000037020000}"/>
    <cellStyle name="Moneda 41" xfId="839" xr:uid="{00000000-0005-0000-0000-000038020000}"/>
    <cellStyle name="Moneda 42" xfId="824" xr:uid="{00000000-0005-0000-0000-000039020000}"/>
    <cellStyle name="Moneda 5" xfId="93" xr:uid="{00000000-0005-0000-0000-0000A9000000}"/>
    <cellStyle name="Moneda 5 2" xfId="94" xr:uid="{00000000-0005-0000-0000-0000AA000000}"/>
    <cellStyle name="Moneda 5 3" xfId="389" xr:uid="{00000000-0005-0000-0000-00003C020000}"/>
    <cellStyle name="Moneda 5 4" xfId="345" xr:uid="{00000000-0005-0000-0000-00003A020000}"/>
    <cellStyle name="Moneda 6" xfId="95" xr:uid="{00000000-0005-0000-0000-0000AB000000}"/>
    <cellStyle name="Moneda 6 2" xfId="390" xr:uid="{00000000-0005-0000-0000-00003E020000}"/>
    <cellStyle name="Moneda 6 3" xfId="341" xr:uid="{00000000-0005-0000-0000-00003D020000}"/>
    <cellStyle name="Moneda 7" xfId="96" xr:uid="{00000000-0005-0000-0000-0000AC000000}"/>
    <cellStyle name="Moneda 7 2" xfId="391" xr:uid="{00000000-0005-0000-0000-000040020000}"/>
    <cellStyle name="Moneda 7 3" xfId="344" xr:uid="{00000000-0005-0000-0000-00003F020000}"/>
    <cellStyle name="Moneda 8" xfId="97" xr:uid="{00000000-0005-0000-0000-0000AD000000}"/>
    <cellStyle name="Moneda 8 2" xfId="98" xr:uid="{00000000-0005-0000-0000-0000AE000000}"/>
    <cellStyle name="Moneda 8 3" xfId="392" xr:uid="{00000000-0005-0000-0000-000043020000}"/>
    <cellStyle name="Moneda 8 4" xfId="342" xr:uid="{00000000-0005-0000-0000-000041020000}"/>
    <cellStyle name="Moneda 9" xfId="99" xr:uid="{00000000-0005-0000-0000-0000AF000000}"/>
    <cellStyle name="Moneda 9 2" xfId="393" xr:uid="{00000000-0005-0000-0000-000045020000}"/>
    <cellStyle name="Moneda 9 3" xfId="343" xr:uid="{00000000-0005-0000-0000-000044020000}"/>
    <cellStyle name="Neutral 2" xfId="100" xr:uid="{00000000-0005-0000-0000-0000B0000000}"/>
    <cellStyle name="Neutral 3" xfId="394" xr:uid="{00000000-0005-0000-0000-000047020000}"/>
    <cellStyle name="Normal" xfId="0" builtinId="0"/>
    <cellStyle name="Normal 10" xfId="101" xr:uid="{00000000-0005-0000-0000-0000B2000000}"/>
    <cellStyle name="Normal 10 2" xfId="102" xr:uid="{00000000-0005-0000-0000-0000B3000000}"/>
    <cellStyle name="Normal 10 2 2" xfId="782" xr:uid="{00000000-0005-0000-0000-00004B020000}"/>
    <cellStyle name="Normal 10 3" xfId="783" xr:uid="{00000000-0005-0000-0000-00004C020000}"/>
    <cellStyle name="Normal 11" xfId="103" xr:uid="{00000000-0005-0000-0000-0000B4000000}"/>
    <cellStyle name="Normal 11 2" xfId="279" xr:uid="{00000000-0005-0000-0000-0000B5000000}"/>
    <cellStyle name="Normal 11 2 2" xfId="420" xr:uid="{00000000-0005-0000-0000-00004F020000}"/>
    <cellStyle name="Normal 11 2 2 2" xfId="193" xr:uid="{00000000-0005-0000-0000-0000B6000000}"/>
    <cellStyle name="Normal 11 2 2 2 2" xfId="223" xr:uid="{00000000-0005-0000-0000-0000B7000000}"/>
    <cellStyle name="Normal 11 2 2 2 2 2" xfId="282" xr:uid="{00000000-0005-0000-0000-0000B8000000}"/>
    <cellStyle name="Normal 11 2 2 2 3" xfId="262" xr:uid="{00000000-0005-0000-0000-0000B9000000}"/>
    <cellStyle name="Normal 11 3" xfId="326" xr:uid="{00000000-0005-0000-0000-000054020000}"/>
    <cellStyle name="Normal 12" xfId="104" xr:uid="{00000000-0005-0000-0000-0000BA000000}"/>
    <cellStyle name="Normal 12 2" xfId="840" xr:uid="{00000000-0005-0000-0000-000056020000}"/>
    <cellStyle name="Normal 13" xfId="105" xr:uid="{00000000-0005-0000-0000-0000BB000000}"/>
    <cellStyle name="Normal 13 2" xfId="422" xr:uid="{00000000-0005-0000-0000-000057020000}"/>
    <cellStyle name="Normal 13 2 2" xfId="845" xr:uid="{00000000-0005-0000-0000-000057020000}"/>
    <cellStyle name="Normal 14" xfId="106" xr:uid="{00000000-0005-0000-0000-0000BC000000}"/>
    <cellStyle name="Normal 14 2" xfId="168" xr:uid="{00000000-0005-0000-0000-0000BD000000}"/>
    <cellStyle name="Normal 15" xfId="107" xr:uid="{00000000-0005-0000-0000-0000BE000000}"/>
    <cellStyle name="Normal 16" xfId="171" xr:uid="{00000000-0005-0000-0000-0000BF000000}"/>
    <cellStyle name="Normal 2" xfId="108" xr:uid="{00000000-0005-0000-0000-0000C0000000}"/>
    <cellStyle name="Normal 2 2" xfId="109" xr:uid="{00000000-0005-0000-0000-0000C1000000}"/>
    <cellStyle name="Normal 2 2 2" xfId="110" xr:uid="{00000000-0005-0000-0000-0000C2000000}"/>
    <cellStyle name="Normal 2 2 3" xfId="309" xr:uid="{00000000-0005-0000-0000-0000C3000000}"/>
    <cellStyle name="Normal 2 3" xfId="111" xr:uid="{00000000-0005-0000-0000-0000C4000000}"/>
    <cellStyle name="Normal 2 3 2" xfId="112" xr:uid="{00000000-0005-0000-0000-0000C5000000}"/>
    <cellStyle name="Normal 2 3 2 2" xfId="113" xr:uid="{00000000-0005-0000-0000-0000C6000000}"/>
    <cellStyle name="Normal 2 4" xfId="114" xr:uid="{00000000-0005-0000-0000-0000C7000000}"/>
    <cellStyle name="Normal 2 4 2" xfId="115" xr:uid="{00000000-0005-0000-0000-0000C8000000}"/>
    <cellStyle name="Normal 2 5" xfId="116" xr:uid="{00000000-0005-0000-0000-0000C9000000}"/>
    <cellStyle name="Normal 2 6" xfId="117" xr:uid="{00000000-0005-0000-0000-0000CA000000}"/>
    <cellStyle name="Normal 2 8" xfId="118" xr:uid="{00000000-0005-0000-0000-0000CB000000}"/>
    <cellStyle name="Normal 2_Formato Ejecucion presupuestal 30042009" xfId="119" xr:uid="{00000000-0005-0000-0000-0000CC000000}"/>
    <cellStyle name="Normal 3" xfId="120" xr:uid="{00000000-0005-0000-0000-0000CD000000}"/>
    <cellStyle name="Normal 3 10" xfId="121" xr:uid="{00000000-0005-0000-0000-0000CE000000}"/>
    <cellStyle name="Normal 3 11" xfId="310" xr:uid="{00000000-0005-0000-0000-0000CF000000}"/>
    <cellStyle name="Normal 3 2" xfId="122" xr:uid="{00000000-0005-0000-0000-0000D0000000}"/>
    <cellStyle name="Normal 3 2 2" xfId="123" xr:uid="{00000000-0005-0000-0000-0000D1000000}"/>
    <cellStyle name="Normal 3 2 2 2" xfId="214" xr:uid="{00000000-0005-0000-0000-0000D2000000}"/>
    <cellStyle name="Normal 3 2 2 2 2" xfId="271" xr:uid="{00000000-0005-0000-0000-0000D3000000}"/>
    <cellStyle name="Normal 3 2 2 3" xfId="253" xr:uid="{00000000-0005-0000-0000-0000D4000000}"/>
    <cellStyle name="Normal 3 2 2 4" xfId="395" xr:uid="{00000000-0005-0000-0000-00006A020000}"/>
    <cellStyle name="Normal 3 2 2 5" xfId="337" xr:uid="{00000000-0005-0000-0000-000066020000}"/>
    <cellStyle name="Normal 3 2 3" xfId="124" xr:uid="{00000000-0005-0000-0000-0000D5000000}"/>
    <cellStyle name="Normal 3 2 3 2" xfId="270" xr:uid="{00000000-0005-0000-0000-0000D6000000}"/>
    <cellStyle name="Normal 3 2 4" xfId="252" xr:uid="{00000000-0005-0000-0000-0000D7000000}"/>
    <cellStyle name="Normal 3 2 5" xfId="311" xr:uid="{00000000-0005-0000-0000-0000D8000000}"/>
    <cellStyle name="Normal 3 3" xfId="125" xr:uid="{00000000-0005-0000-0000-0000D9000000}"/>
    <cellStyle name="Normal 3 3 2" xfId="126" xr:uid="{00000000-0005-0000-0000-0000DA000000}"/>
    <cellStyle name="Normal 3 3 2 2" xfId="216" xr:uid="{00000000-0005-0000-0000-0000DB000000}"/>
    <cellStyle name="Normal 3 3 2 2 2" xfId="273" xr:uid="{00000000-0005-0000-0000-0000DC000000}"/>
    <cellStyle name="Normal 3 3 2 3" xfId="255" xr:uid="{00000000-0005-0000-0000-0000DD000000}"/>
    <cellStyle name="Normal 3 3 3" xfId="192" xr:uid="{00000000-0005-0000-0000-0000DE000000}"/>
    <cellStyle name="Normal 3 3 3 2" xfId="195" xr:uid="{00000000-0005-0000-0000-0000DF000000}"/>
    <cellStyle name="Normal 3 3 3 2 2" xfId="196" xr:uid="{00000000-0005-0000-0000-0000E0000000}"/>
    <cellStyle name="Normal 3 3 3 2 2 2" xfId="226" xr:uid="{00000000-0005-0000-0000-0000E1000000}"/>
    <cellStyle name="Normal 3 3 3 2 2 2 2" xfId="285" xr:uid="{00000000-0005-0000-0000-0000E2000000}"/>
    <cellStyle name="Normal 3 3 3 2 2 3" xfId="228" xr:uid="{00000000-0005-0000-0000-0000E3000000}"/>
    <cellStyle name="Normal 3 3 3 2 2 3 2" xfId="288" xr:uid="{00000000-0005-0000-0000-0000E4000000}"/>
    <cellStyle name="Normal 3 3 3 2 2 4" xfId="230" xr:uid="{00000000-0005-0000-0000-0000E5000000}"/>
    <cellStyle name="Normal 3 3 3 2 2 4 2" xfId="231" xr:uid="{00000000-0005-0000-0000-0000E6000000}"/>
    <cellStyle name="Normal 3 3 3 2 2 4 2 2" xfId="233" xr:uid="{00000000-0005-0000-0000-0000E7000000}"/>
    <cellStyle name="Normal 3 3 3 2 2 4 2 2 2" xfId="293" xr:uid="{00000000-0005-0000-0000-0000E8000000}"/>
    <cellStyle name="Normal 3 3 3 2 2 4 2 2 3" xfId="294" xr:uid="{00000000-0005-0000-0000-0000E9000000}"/>
    <cellStyle name="Normal 3 3 3 2 2 4 2 2 3 2" xfId="295" xr:uid="{00000000-0005-0000-0000-0000EA000000}"/>
    <cellStyle name="Normal 3 3 3 2 2 4 2 2 3 2 2" xfId="296" xr:uid="{00000000-0005-0000-0000-0000EB000000}"/>
    <cellStyle name="Normal 3 3 3 2 2 4 2 2 3 2 2 2" xfId="297" xr:uid="{00000000-0005-0000-0000-0000EC000000}"/>
    <cellStyle name="Normal 3 3 3 2 2 4 2 2 3 2 2 2 2" xfId="298" xr:uid="{00000000-0005-0000-0000-0000ED000000}"/>
    <cellStyle name="Normal 3 3 3 2 2 4 2 2 3 2 2 2 2 2" xfId="421" xr:uid="{00000000-0005-0000-0000-000083020000}"/>
    <cellStyle name="Normal 3 3 3 2 2 4 2 3" xfId="291" xr:uid="{00000000-0005-0000-0000-0000EE000000}"/>
    <cellStyle name="Normal 3 3 3 2 2 4 3" xfId="290" xr:uid="{00000000-0005-0000-0000-0000EF000000}"/>
    <cellStyle name="Normal 3 3 3 2 2 5" xfId="265" xr:uid="{00000000-0005-0000-0000-0000F0000000}"/>
    <cellStyle name="Normal 3 3 3 2 3" xfId="225" xr:uid="{00000000-0005-0000-0000-0000F1000000}"/>
    <cellStyle name="Normal 3 3 3 2 3 2" xfId="284" xr:uid="{00000000-0005-0000-0000-0000F2000000}"/>
    <cellStyle name="Normal 3 3 3 2 4" xfId="264" xr:uid="{00000000-0005-0000-0000-0000F3000000}"/>
    <cellStyle name="Normal 3 3 3 3" xfId="222" xr:uid="{00000000-0005-0000-0000-0000F4000000}"/>
    <cellStyle name="Normal 3 3 3 3 2" xfId="281" xr:uid="{00000000-0005-0000-0000-0000F5000000}"/>
    <cellStyle name="Normal 3 3 3 4" xfId="229" xr:uid="{00000000-0005-0000-0000-0000F6000000}"/>
    <cellStyle name="Normal 3 3 3 4 2" xfId="289" xr:uid="{00000000-0005-0000-0000-0000F7000000}"/>
    <cellStyle name="Normal 3 3 3 5" xfId="261" xr:uid="{00000000-0005-0000-0000-0000F8000000}"/>
    <cellStyle name="Normal 3 3 4" xfId="215" xr:uid="{00000000-0005-0000-0000-0000F9000000}"/>
    <cellStyle name="Normal 3 3 4 2" xfId="272" xr:uid="{00000000-0005-0000-0000-0000FA000000}"/>
    <cellStyle name="Normal 3 3 5" xfId="254" xr:uid="{00000000-0005-0000-0000-0000FB000000}"/>
    <cellStyle name="Normal 3 3 6 2" xfId="127" xr:uid="{00000000-0005-0000-0000-0000FC000000}"/>
    <cellStyle name="Normal 3 3 6 2 2" xfId="191" xr:uid="{00000000-0005-0000-0000-0000FD000000}"/>
    <cellStyle name="Normal 3 3 6 2 2 2" xfId="217" xr:uid="{00000000-0005-0000-0000-0000FE000000}"/>
    <cellStyle name="Normal 3 3 6 2 2 2 2" xfId="274" xr:uid="{00000000-0005-0000-0000-0000FF000000}"/>
    <cellStyle name="Normal 3 3 6 2 2 3" xfId="256" xr:uid="{00000000-0005-0000-0000-000000010000}"/>
    <cellStyle name="Normal 3 4" xfId="128" xr:uid="{00000000-0005-0000-0000-000001010000}"/>
    <cellStyle name="Normal 3 4 2" xfId="218" xr:uid="{00000000-0005-0000-0000-000002010000}"/>
    <cellStyle name="Normal 3 4 2 2" xfId="275" xr:uid="{00000000-0005-0000-0000-000003010000}"/>
    <cellStyle name="Normal 3 4 3" xfId="257" xr:uid="{00000000-0005-0000-0000-000004010000}"/>
    <cellStyle name="Normal 3 5" xfId="129" xr:uid="{00000000-0005-0000-0000-000005010000}"/>
    <cellStyle name="Normal 3 5 2" xfId="269" xr:uid="{00000000-0005-0000-0000-000006010000}"/>
    <cellStyle name="Normal 3 6" xfId="130" xr:uid="{00000000-0005-0000-0000-000007010000}"/>
    <cellStyle name="Normal 3 7" xfId="131" xr:uid="{00000000-0005-0000-0000-000008010000}"/>
    <cellStyle name="Normal 3 8" xfId="132" xr:uid="{00000000-0005-0000-0000-000009010000}"/>
    <cellStyle name="Normal 3 9" xfId="133" xr:uid="{00000000-0005-0000-0000-00000A010000}"/>
    <cellStyle name="Normal 3_Formato de Seguimiento Sectorial (31-5-09) dmv" xfId="134" xr:uid="{00000000-0005-0000-0000-00000B010000}"/>
    <cellStyle name="Normal 4" xfId="135" xr:uid="{00000000-0005-0000-0000-00000C010000}"/>
    <cellStyle name="Normal 4 2" xfId="312" xr:uid="{00000000-0005-0000-0000-00000D010000}"/>
    <cellStyle name="Normal 4 2 2" xfId="396" xr:uid="{00000000-0005-0000-0000-0000A0020000}"/>
    <cellStyle name="Normal 5" xfId="136" xr:uid="{00000000-0005-0000-0000-00000E010000}"/>
    <cellStyle name="Normal 5 2" xfId="137" xr:uid="{00000000-0005-0000-0000-00000F010000}"/>
    <cellStyle name="Normal 5 2 2" xfId="219" xr:uid="{00000000-0005-0000-0000-000010010000}"/>
    <cellStyle name="Normal 5 2 2 2" xfId="277" xr:uid="{00000000-0005-0000-0000-000011010000}"/>
    <cellStyle name="Normal 5 2 3" xfId="259" xr:uid="{00000000-0005-0000-0000-000012010000}"/>
    <cellStyle name="Normal 5 3" xfId="138" xr:uid="{00000000-0005-0000-0000-000013010000}"/>
    <cellStyle name="Normal 5 3 2" xfId="276" xr:uid="{00000000-0005-0000-0000-000014010000}"/>
    <cellStyle name="Normal 5 4" xfId="258" xr:uid="{00000000-0005-0000-0000-000015010000}"/>
    <cellStyle name="Normal 5 5" xfId="313" xr:uid="{00000000-0005-0000-0000-000016010000}"/>
    <cellStyle name="Normal 5 5 2" xfId="397" xr:uid="{00000000-0005-0000-0000-0000A9020000}"/>
    <cellStyle name="Normal 6" xfId="139" xr:uid="{00000000-0005-0000-0000-000017010000}"/>
    <cellStyle name="Normal 6 2" xfId="140" xr:uid="{00000000-0005-0000-0000-000018010000}"/>
    <cellStyle name="Normal 6 2 2" xfId="278" xr:uid="{00000000-0005-0000-0000-000019010000}"/>
    <cellStyle name="Normal 6 2 3" xfId="220" xr:uid="{00000000-0005-0000-0000-00001A010000}"/>
    <cellStyle name="Normal 6 3" xfId="141" xr:uid="{00000000-0005-0000-0000-00001B010000}"/>
    <cellStyle name="Normal 6 4" xfId="398" xr:uid="{00000000-0005-0000-0000-0000AE020000}"/>
    <cellStyle name="Normal 7" xfId="142" xr:uid="{00000000-0005-0000-0000-00001C010000}"/>
    <cellStyle name="Normal 7 2" xfId="143" xr:uid="{00000000-0005-0000-0000-00001D010000}"/>
    <cellStyle name="Normal 7 2 2" xfId="266" xr:uid="{00000000-0005-0000-0000-00001E010000}"/>
    <cellStyle name="Normal 7 3" xfId="197" xr:uid="{00000000-0005-0000-0000-00001F010000}"/>
    <cellStyle name="Normal 8" xfId="144" xr:uid="{00000000-0005-0000-0000-000020010000}"/>
    <cellStyle name="Normal 8 2" xfId="145" xr:uid="{00000000-0005-0000-0000-000021010000}"/>
    <cellStyle name="Normal 8 2 2" xfId="286" xr:uid="{00000000-0005-0000-0000-000022010000}"/>
    <cellStyle name="Normal 8 3" xfId="227" xr:uid="{00000000-0005-0000-0000-000023010000}"/>
    <cellStyle name="Normal 9" xfId="146" xr:uid="{00000000-0005-0000-0000-000024010000}"/>
    <cellStyle name="Normal 9 2" xfId="147" xr:uid="{00000000-0005-0000-0000-000025010000}"/>
    <cellStyle name="Normal 9 2 2" xfId="287" xr:uid="{00000000-0005-0000-0000-000026010000}"/>
    <cellStyle name="Normal 9 2 2 2" xfId="786" xr:uid="{00000000-0005-0000-0000-0000B5020000}"/>
    <cellStyle name="Normal 9 2 3" xfId="785" xr:uid="{00000000-0005-0000-0000-0000B6020000}"/>
    <cellStyle name="Normal 9 3" xfId="787" xr:uid="{00000000-0005-0000-0000-0000B7020000}"/>
    <cellStyle name="Normal 9 4" xfId="784" xr:uid="{00000000-0005-0000-0000-0000B8020000}"/>
    <cellStyle name="Notas 2" xfId="148" xr:uid="{00000000-0005-0000-0000-000027010000}"/>
    <cellStyle name="Porcentaje" xfId="149" builtinId="5"/>
    <cellStyle name="Porcentaje 2" xfId="150" xr:uid="{00000000-0005-0000-0000-000029010000}"/>
    <cellStyle name="Porcentaje 2 2" xfId="151" xr:uid="{00000000-0005-0000-0000-00002A010000}"/>
    <cellStyle name="Porcentaje 3" xfId="152" xr:uid="{00000000-0005-0000-0000-00002B010000}"/>
    <cellStyle name="Porcentaje 3 2" xfId="841" xr:uid="{00000000-0005-0000-0000-0000BB020000}"/>
    <cellStyle name="Porcentaje 4" xfId="169" xr:uid="{00000000-0005-0000-0000-00002C010000}"/>
    <cellStyle name="Porcentual 2" xfId="153" xr:uid="{00000000-0005-0000-0000-00002D010000}"/>
    <cellStyle name="Porcentual 2 2" xfId="154" xr:uid="{00000000-0005-0000-0000-00002E010000}"/>
    <cellStyle name="Porcentual 2 2 2" xfId="316" xr:uid="{00000000-0005-0000-0000-00002F010000}"/>
    <cellStyle name="Porcentual 3" xfId="155" xr:uid="{00000000-0005-0000-0000-000030010000}"/>
    <cellStyle name="Porcentual 3 2" xfId="156" xr:uid="{00000000-0005-0000-0000-000031010000}"/>
    <cellStyle name="Porcentual 3 2 2" xfId="157" xr:uid="{00000000-0005-0000-0000-000032010000}"/>
    <cellStyle name="Porcentual 3 3" xfId="158" xr:uid="{00000000-0005-0000-0000-000033010000}"/>
    <cellStyle name="Porcentual 4" xfId="159" xr:uid="{00000000-0005-0000-0000-000034010000}"/>
    <cellStyle name="Porcentual 4 2" xfId="160" xr:uid="{00000000-0005-0000-0000-000035010000}"/>
    <cellStyle name="Porcentual 4 2 2" xfId="161" xr:uid="{00000000-0005-0000-0000-000036010000}"/>
    <cellStyle name="Porcentual 4 3" xfId="162" xr:uid="{00000000-0005-0000-0000-000037010000}"/>
    <cellStyle name="Porcentual 5" xfId="163" xr:uid="{00000000-0005-0000-0000-000038010000}"/>
    <cellStyle name="Porcentual 6" xfId="164" xr:uid="{00000000-0005-0000-0000-000039010000}"/>
    <cellStyle name="Porcentual 6 2" xfId="221" xr:uid="{00000000-0005-0000-0000-00003A010000}"/>
    <cellStyle name="Porcentual 6 2 2" xfId="280" xr:uid="{00000000-0005-0000-0000-00003B010000}"/>
    <cellStyle name="Porcentual 6 3" xfId="260" xr:uid="{00000000-0005-0000-0000-00003C010000}"/>
    <cellStyle name="Porcentual 6 4" xfId="842" xr:uid="{00000000-0005-0000-0000-0000CB020000}"/>
    <cellStyle name="Porcentual 7" xfId="165" xr:uid="{00000000-0005-0000-0000-00003D010000}"/>
    <cellStyle name="Porcentual 8" xfId="166" xr:uid="{00000000-0005-0000-0000-00003E010000}"/>
    <cellStyle name="Total 2" xfId="167" xr:uid="{00000000-0005-0000-0000-00003F010000}"/>
    <cellStyle name="Total 3" xfId="399" xr:uid="{00000000-0005-0000-0000-0000CD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B8" sqref="B8"/>
    </sheetView>
  </sheetViews>
  <sheetFormatPr baseColWidth="10" defaultRowHeight="15" x14ac:dyDescent="0.25"/>
  <sheetData>
    <row r="1" spans="1:3" x14ac:dyDescent="0.25">
      <c r="A1" s="85" t="s">
        <v>78</v>
      </c>
      <c r="B1" s="85" t="s">
        <v>76</v>
      </c>
      <c r="C1" s="85" t="s">
        <v>77</v>
      </c>
    </row>
    <row r="2" spans="1:3" x14ac:dyDescent="0.25">
      <c r="A2" s="86">
        <v>3075</v>
      </c>
      <c r="B2" s="47">
        <v>188629.99454699998</v>
      </c>
      <c r="C2" s="87" t="e">
        <f>+B2-#REF!</f>
        <v>#REF!</v>
      </c>
    </row>
    <row r="3" spans="1:3" x14ac:dyDescent="0.25">
      <c r="A3" s="86">
        <v>208</v>
      </c>
      <c r="B3" s="52">
        <v>46860.264536000002</v>
      </c>
      <c r="C3" s="87" t="e">
        <f>+B3-#REF!</f>
        <v>#REF!</v>
      </c>
    </row>
    <row r="4" spans="1:3" x14ac:dyDescent="0.25">
      <c r="A4" s="86">
        <v>3075</v>
      </c>
      <c r="B4" s="55">
        <v>16911.999999</v>
      </c>
      <c r="C4" s="87" t="e">
        <f>+B4-#REF!</f>
        <v>#REF!</v>
      </c>
    </row>
    <row r="5" spans="1:3" x14ac:dyDescent="0.25">
      <c r="A5" s="86">
        <v>471</v>
      </c>
      <c r="B5" s="75">
        <v>29280</v>
      </c>
      <c r="C5" s="87" t="e">
        <f>+B5-#REF!</f>
        <v>#REF!</v>
      </c>
    </row>
    <row r="6" spans="1:3" x14ac:dyDescent="0.25">
      <c r="A6" s="86">
        <v>943</v>
      </c>
      <c r="B6" s="47">
        <v>1910.88</v>
      </c>
      <c r="C6" s="87" t="e">
        <f>+B6-#REF!</f>
        <v>#REF!</v>
      </c>
    </row>
    <row r="7" spans="1:3" x14ac:dyDescent="0.25">
      <c r="A7" s="86">
        <v>404</v>
      </c>
      <c r="B7" s="47">
        <v>13556.24</v>
      </c>
      <c r="C7" s="87" t="e">
        <f>+B7-#REF!</f>
        <v>#REF!</v>
      </c>
    </row>
    <row r="8" spans="1:3" x14ac:dyDescent="0.25">
      <c r="A8" s="86">
        <v>1174</v>
      </c>
      <c r="B8" s="47">
        <v>7858.6167699999996</v>
      </c>
      <c r="C8" s="87" t="e">
        <f>+B8-#REF!</f>
        <v>#REF!</v>
      </c>
    </row>
    <row r="9" spans="1:3" x14ac:dyDescent="0.25">
      <c r="A9" s="85" t="s">
        <v>76</v>
      </c>
      <c r="B9" s="88">
        <f>SUM(B2:B8)</f>
        <v>305007.99585200002</v>
      </c>
      <c r="C9" s="87"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182" t="s">
        <v>0</v>
      </c>
      <c r="B3" s="183"/>
      <c r="C3" s="183"/>
      <c r="D3" s="184"/>
      <c r="E3" s="1"/>
      <c r="F3" s="2"/>
      <c r="G3" s="2"/>
      <c r="H3" s="2"/>
      <c r="I3" s="2"/>
      <c r="J3" s="2"/>
      <c r="K3" s="2"/>
      <c r="M3" s="2"/>
      <c r="O3" s="2"/>
      <c r="Q3" s="2"/>
    </row>
    <row r="4" spans="1:18" s="3" customFormat="1" ht="12.75" x14ac:dyDescent="0.2">
      <c r="A4" s="182" t="s">
        <v>14</v>
      </c>
      <c r="B4" s="183"/>
      <c r="C4" s="183"/>
      <c r="D4" s="184"/>
      <c r="E4" s="1"/>
      <c r="F4" s="2"/>
      <c r="G4" s="2"/>
      <c r="H4" s="2"/>
      <c r="I4" s="2"/>
      <c r="J4" s="2"/>
      <c r="K4" s="2"/>
      <c r="M4" s="2"/>
      <c r="O4" s="2"/>
      <c r="Q4" s="2"/>
    </row>
    <row r="5" spans="1:18" s="3" customFormat="1" ht="12.75" x14ac:dyDescent="0.2">
      <c r="A5" s="182" t="s">
        <v>0</v>
      </c>
      <c r="B5" s="183"/>
      <c r="C5" s="183"/>
      <c r="D5" s="184"/>
      <c r="E5" s="1"/>
      <c r="F5" s="2"/>
      <c r="G5" s="2"/>
      <c r="H5" s="2"/>
      <c r="I5" s="2"/>
      <c r="J5" s="2"/>
      <c r="K5" s="2"/>
      <c r="M5" s="2"/>
      <c r="O5" s="2"/>
      <c r="Q5" s="2"/>
    </row>
    <row r="6" spans="1:18" s="3" customFormat="1" ht="12.75" x14ac:dyDescent="0.2">
      <c r="A6" s="182" t="s">
        <v>15</v>
      </c>
      <c r="B6" s="183"/>
      <c r="C6" s="183"/>
      <c r="D6" s="184"/>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194" t="s">
        <v>87</v>
      </c>
      <c r="B8" s="195"/>
      <c r="C8" s="195"/>
      <c r="D8" s="195"/>
    </row>
    <row r="9" spans="1:18" s="3" customFormat="1" ht="12.75" x14ac:dyDescent="0.2">
      <c r="A9" s="4"/>
      <c r="B9" s="4"/>
      <c r="C9" s="4"/>
      <c r="D9" s="4"/>
      <c r="E9" s="2"/>
      <c r="F9" s="2"/>
      <c r="G9" s="2"/>
      <c r="H9" s="2"/>
      <c r="I9" s="2"/>
      <c r="J9" s="2"/>
      <c r="K9" s="2"/>
      <c r="M9" s="2"/>
      <c r="O9" s="2"/>
      <c r="Q9" s="2"/>
    </row>
    <row r="10" spans="1:18" ht="34.5" customHeight="1" x14ac:dyDescent="0.25">
      <c r="A10" s="38" t="s">
        <v>1</v>
      </c>
      <c r="B10" s="196" t="s">
        <v>16</v>
      </c>
      <c r="C10" s="196"/>
      <c r="D10" s="196"/>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2" customFormat="1" ht="29.25" customHeight="1" x14ac:dyDescent="0.25">
      <c r="A13" s="191" t="s">
        <v>2</v>
      </c>
      <c r="B13" s="185" t="s">
        <v>3</v>
      </c>
      <c r="C13" s="185" t="s">
        <v>68</v>
      </c>
      <c r="D13" s="188" t="s">
        <v>19</v>
      </c>
      <c r="E13" s="10"/>
      <c r="F13" s="78">
        <v>2016</v>
      </c>
      <c r="G13" s="10"/>
      <c r="H13" s="202">
        <v>2017</v>
      </c>
      <c r="I13" s="203"/>
      <c r="J13" s="204"/>
      <c r="K13" s="202">
        <v>2018</v>
      </c>
      <c r="L13" s="204"/>
      <c r="M13" s="202">
        <v>2019</v>
      </c>
      <c r="N13" s="204"/>
      <c r="O13" s="202">
        <v>2020</v>
      </c>
      <c r="P13" s="203"/>
      <c r="Q13" s="203" t="s">
        <v>79</v>
      </c>
      <c r="R13" s="203"/>
    </row>
    <row r="14" spans="1:18" s="12" customFormat="1" ht="15" customHeight="1" x14ac:dyDescent="0.25">
      <c r="A14" s="192"/>
      <c r="B14" s="186"/>
      <c r="C14" s="186"/>
      <c r="D14" s="189"/>
      <c r="E14" s="10"/>
      <c r="F14" s="180" t="s">
        <v>8</v>
      </c>
      <c r="G14" s="10"/>
      <c r="H14" s="180" t="s">
        <v>8</v>
      </c>
      <c r="I14" s="180" t="s">
        <v>86</v>
      </c>
      <c r="J14" s="180" t="s">
        <v>81</v>
      </c>
      <c r="K14" s="180" t="s">
        <v>8</v>
      </c>
      <c r="L14" s="180" t="s">
        <v>80</v>
      </c>
      <c r="M14" s="180" t="s">
        <v>8</v>
      </c>
      <c r="N14" s="180" t="s">
        <v>80</v>
      </c>
      <c r="O14" s="218" t="s">
        <v>8</v>
      </c>
      <c r="P14" s="180" t="s">
        <v>80</v>
      </c>
      <c r="Q14" s="218" t="s">
        <v>8</v>
      </c>
      <c r="R14" s="180" t="s">
        <v>80</v>
      </c>
    </row>
    <row r="15" spans="1:18" s="12" customFormat="1" ht="47.25" customHeight="1" x14ac:dyDescent="0.25">
      <c r="A15" s="193"/>
      <c r="B15" s="187"/>
      <c r="C15" s="187"/>
      <c r="D15" s="190"/>
      <c r="E15" s="13"/>
      <c r="F15" s="180"/>
      <c r="G15" s="13"/>
      <c r="H15" s="180"/>
      <c r="I15" s="180"/>
      <c r="J15" s="180"/>
      <c r="K15" s="180"/>
      <c r="L15" s="180"/>
      <c r="M15" s="180"/>
      <c r="N15" s="180"/>
      <c r="O15" s="219"/>
      <c r="P15" s="180"/>
      <c r="Q15" s="219"/>
      <c r="R15" s="180"/>
    </row>
    <row r="16" spans="1:18" ht="60" customHeight="1" x14ac:dyDescent="0.25">
      <c r="A16" s="200" t="s">
        <v>11</v>
      </c>
      <c r="B16" s="197" t="s">
        <v>12</v>
      </c>
      <c r="C16" s="197" t="s">
        <v>69</v>
      </c>
      <c r="D16" s="14" t="s">
        <v>21</v>
      </c>
      <c r="E16" s="15"/>
      <c r="F16" s="71">
        <v>7683.488582</v>
      </c>
      <c r="G16" s="17"/>
      <c r="H16" s="34">
        <v>18626.624800000001</v>
      </c>
      <c r="I16" s="34">
        <v>6806.2292539999999</v>
      </c>
      <c r="J16" s="34">
        <f>+H16-I16</f>
        <v>11820.395546000002</v>
      </c>
      <c r="K16" s="34">
        <v>13809.148606000001</v>
      </c>
      <c r="L16" s="34">
        <f>+($J$16/3)+K16</f>
        <v>17749.280454666667</v>
      </c>
      <c r="M16" s="34">
        <v>14361.51455</v>
      </c>
      <c r="N16" s="34">
        <f>+($J$16/3)+M16</f>
        <v>18301.646398666668</v>
      </c>
      <c r="O16" s="34">
        <v>10478.567816000001</v>
      </c>
      <c r="P16" s="34">
        <f>+($J$16/3)+O16</f>
        <v>14418.699664666668</v>
      </c>
      <c r="Q16" s="34">
        <f>+F16+H16+K16+M16+O16</f>
        <v>64959.344354000008</v>
      </c>
      <c r="R16" s="34">
        <f>+F16+I16+L16+N16+P16</f>
        <v>64959.344354000001</v>
      </c>
    </row>
    <row r="17" spans="1:20" ht="60" customHeight="1" x14ac:dyDescent="0.25">
      <c r="A17" s="201"/>
      <c r="B17" s="198"/>
      <c r="C17" s="198"/>
      <c r="D17" s="14" t="s">
        <v>82</v>
      </c>
      <c r="E17" s="15"/>
      <c r="F17" s="34">
        <v>20566.505743999998</v>
      </c>
      <c r="G17" s="17"/>
      <c r="H17" s="34">
        <v>25383.216</v>
      </c>
      <c r="I17" s="34">
        <v>14746.165000000001</v>
      </c>
      <c r="J17" s="34">
        <f>+H17-I17</f>
        <v>10637.050999999999</v>
      </c>
      <c r="K17" s="34">
        <v>13199.27232</v>
      </c>
      <c r="L17" s="34">
        <f>+($J$17/3)+K17</f>
        <v>16744.955986666668</v>
      </c>
      <c r="M17" s="34">
        <v>11766.208468000001</v>
      </c>
      <c r="N17" s="34">
        <f>+($J$17/3)+M17</f>
        <v>15311.892134666667</v>
      </c>
      <c r="O17" s="34">
        <v>1509.21234</v>
      </c>
      <c r="P17" s="34">
        <f>+($J$17/3)+O17</f>
        <v>5054.8960066666659</v>
      </c>
      <c r="Q17" s="34">
        <f>+F17+H17+K17+M17+O17</f>
        <v>72424.414871999994</v>
      </c>
      <c r="R17" s="34">
        <f>+F17+I17+L17+N17+P17</f>
        <v>72424.414871999994</v>
      </c>
    </row>
    <row r="18" spans="1:20" ht="60" customHeight="1" x14ac:dyDescent="0.25">
      <c r="A18" s="201"/>
      <c r="B18" s="198"/>
      <c r="C18" s="198"/>
      <c r="D18" s="14" t="s">
        <v>83</v>
      </c>
      <c r="E18" s="15"/>
      <c r="F18" s="34">
        <v>56.1</v>
      </c>
      <c r="G18" s="17"/>
      <c r="H18" s="34">
        <v>224.90719999999999</v>
      </c>
      <c r="I18" s="34">
        <v>82.181821999999997</v>
      </c>
      <c r="J18" s="34">
        <f>+H18-I18</f>
        <v>142.72537799999998</v>
      </c>
      <c r="K18" s="34">
        <v>233.90348800000001</v>
      </c>
      <c r="L18" s="34">
        <f>+($J$18/3)+K18</f>
        <v>281.47861399999999</v>
      </c>
      <c r="M18" s="34">
        <v>243.25962799999999</v>
      </c>
      <c r="N18" s="34">
        <f>+($J$18/3)+M18</f>
        <v>290.83475399999998</v>
      </c>
      <c r="O18" s="34">
        <v>252.99001200000001</v>
      </c>
      <c r="P18" s="34">
        <f>+($J$18/3)+O18</f>
        <v>300.56513799999999</v>
      </c>
      <c r="Q18" s="34">
        <f>+F18+H18+K18+M18+O18</f>
        <v>1011.160328</v>
      </c>
      <c r="R18" s="34">
        <f>+F18+I18+L18+N18+P18</f>
        <v>1011.1603279999999</v>
      </c>
    </row>
    <row r="19" spans="1:20" ht="60" customHeight="1" x14ac:dyDescent="0.25">
      <c r="A19" s="201"/>
      <c r="B19" s="198"/>
      <c r="C19" s="198"/>
      <c r="D19" s="14" t="s">
        <v>88</v>
      </c>
      <c r="E19" s="15"/>
      <c r="F19" s="34">
        <v>4832.2331139999997</v>
      </c>
      <c r="G19" s="17"/>
      <c r="H19" s="34">
        <v>15542.712</v>
      </c>
      <c r="I19" s="34">
        <v>8510.6509999999998</v>
      </c>
      <c r="J19" s="34">
        <f>+H19-I19</f>
        <v>7032.0609999999997</v>
      </c>
      <c r="K19" s="34">
        <v>10548.496424999999</v>
      </c>
      <c r="L19" s="34">
        <f>+($J$19/3)+K19</f>
        <v>12892.516758333333</v>
      </c>
      <c r="M19" s="34">
        <v>4354.0999080000001</v>
      </c>
      <c r="N19" s="34">
        <f>+($J$19/3)+M19</f>
        <v>6698.120241333334</v>
      </c>
      <c r="O19" s="34">
        <v>1866.0428179999999</v>
      </c>
      <c r="P19" s="34">
        <f>+($J$19/3)+O19</f>
        <v>4210.0631513333337</v>
      </c>
      <c r="Q19" s="34">
        <f>+F19+H19+K19+M19+O19</f>
        <v>37143.584264999998</v>
      </c>
      <c r="R19" s="34">
        <f>+F19+I19+L19+N19+P19</f>
        <v>37143.584264999998</v>
      </c>
    </row>
    <row r="20" spans="1:20" ht="60" customHeight="1" x14ac:dyDescent="0.25">
      <c r="A20" s="201"/>
      <c r="B20" s="199"/>
      <c r="C20" s="199"/>
      <c r="D20" s="14" t="s">
        <v>85</v>
      </c>
      <c r="E20" s="15"/>
      <c r="F20" s="34">
        <v>1892.9710849999999</v>
      </c>
      <c r="G20" s="17"/>
      <c r="H20" s="34">
        <v>4978.152</v>
      </c>
      <c r="I20" s="34">
        <v>1819.0329240000001</v>
      </c>
      <c r="J20" s="34">
        <f>+H20-I20</f>
        <v>3159.1190759999999</v>
      </c>
      <c r="K20" s="34">
        <v>2537.8814120000002</v>
      </c>
      <c r="L20" s="34">
        <f>+($J$20/3)+K20</f>
        <v>3590.921104</v>
      </c>
      <c r="M20" s="34">
        <v>2639.3966679999999</v>
      </c>
      <c r="N20" s="34">
        <f>+($J$20/3)+M20</f>
        <v>3692.4363599999997</v>
      </c>
      <c r="O20" s="34">
        <v>1043.089563</v>
      </c>
      <c r="P20" s="34">
        <f>+($J$20/3)+O20</f>
        <v>2096.1292549999998</v>
      </c>
      <c r="Q20" s="34">
        <f>+F20+H20+K20+M20+O20</f>
        <v>13091.490727999999</v>
      </c>
      <c r="R20" s="34">
        <f>+F20+I20+L20+N20+P20</f>
        <v>13091.490728000001</v>
      </c>
    </row>
    <row r="21" spans="1:20" s="6" customFormat="1" ht="14.25" customHeight="1" x14ac:dyDescent="0.25">
      <c r="A21" s="18"/>
      <c r="B21" s="79" t="s">
        <v>53</v>
      </c>
      <c r="C21" s="79"/>
      <c r="D21" s="44"/>
      <c r="E21" s="45"/>
      <c r="F21" s="47">
        <f>SUM(F16:F20)</f>
        <v>35031.298524999998</v>
      </c>
      <c r="G21" s="48"/>
      <c r="H21" s="47">
        <f t="shared" ref="H21:R21" si="0">SUM(H16:H20)</f>
        <v>64755.612000000008</v>
      </c>
      <c r="I21" s="47">
        <f t="shared" si="0"/>
        <v>31964.259999999995</v>
      </c>
      <c r="J21" s="47">
        <f t="shared" si="0"/>
        <v>32791.351999999999</v>
      </c>
      <c r="K21" s="47">
        <f t="shared" si="0"/>
        <v>40328.702251000002</v>
      </c>
      <c r="L21" s="47">
        <f t="shared" si="0"/>
        <v>51259.152917666666</v>
      </c>
      <c r="M21" s="47">
        <f t="shared" si="0"/>
        <v>33364.479222000002</v>
      </c>
      <c r="N21" s="47">
        <f t="shared" si="0"/>
        <v>44294.929888666673</v>
      </c>
      <c r="O21" s="47">
        <f t="shared" si="0"/>
        <v>15149.902549</v>
      </c>
      <c r="P21" s="47">
        <f t="shared" si="0"/>
        <v>26080.35321566667</v>
      </c>
      <c r="Q21" s="89">
        <f t="shared" si="0"/>
        <v>188629.99454699998</v>
      </c>
      <c r="R21" s="89">
        <f t="shared" si="0"/>
        <v>188629.99454699998</v>
      </c>
      <c r="S21" s="47">
        <v>188629.99454699998</v>
      </c>
      <c r="T21" s="98">
        <f>+S21-R21</f>
        <v>0</v>
      </c>
    </row>
    <row r="22" spans="1:20" ht="21.75" customHeight="1" x14ac:dyDescent="0.25">
      <c r="A22" s="58"/>
      <c r="D22" s="7"/>
      <c r="E22" s="8"/>
      <c r="F22" s="7"/>
      <c r="G22" s="8"/>
      <c r="H22" s="7"/>
      <c r="I22" s="8"/>
      <c r="J22" s="8"/>
      <c r="K22" s="7"/>
      <c r="M22" s="7"/>
      <c r="O22" s="7"/>
      <c r="Q22" s="83"/>
    </row>
    <row r="23" spans="1:20" ht="12.75" customHeight="1" x14ac:dyDescent="0.25">
      <c r="A23" s="6" t="s">
        <v>22</v>
      </c>
      <c r="B23" s="6" t="s">
        <v>23</v>
      </c>
      <c r="C23" s="6"/>
      <c r="D23" s="7"/>
      <c r="E23" s="8"/>
      <c r="F23" s="7"/>
      <c r="G23" s="8"/>
      <c r="H23" s="7"/>
      <c r="I23" s="8"/>
      <c r="J23" s="8"/>
      <c r="K23" s="7"/>
      <c r="M23" s="7"/>
      <c r="O23" s="7"/>
      <c r="Q23" s="84"/>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2" customFormat="1" ht="29.25" customHeight="1" x14ac:dyDescent="0.25">
      <c r="A26" s="181" t="s">
        <v>2</v>
      </c>
      <c r="B26" s="181" t="s">
        <v>3</v>
      </c>
      <c r="C26" s="185" t="s">
        <v>68</v>
      </c>
      <c r="D26" s="181" t="s">
        <v>19</v>
      </c>
      <c r="E26" s="10"/>
      <c r="F26" s="82">
        <v>2016</v>
      </c>
      <c r="G26" s="90"/>
      <c r="H26" s="181">
        <v>2017</v>
      </c>
      <c r="I26" s="181"/>
      <c r="J26" s="181"/>
      <c r="K26" s="181">
        <v>2018</v>
      </c>
      <c r="L26" s="181"/>
      <c r="M26" s="181">
        <v>2019</v>
      </c>
      <c r="N26" s="181"/>
      <c r="O26" s="181">
        <v>2020</v>
      </c>
      <c r="P26" s="181"/>
      <c r="Q26" s="181" t="s">
        <v>79</v>
      </c>
      <c r="R26" s="181"/>
    </row>
    <row r="27" spans="1:20" s="12" customFormat="1" ht="15" customHeight="1" x14ac:dyDescent="0.25">
      <c r="A27" s="181"/>
      <c r="B27" s="181"/>
      <c r="C27" s="186"/>
      <c r="D27" s="181"/>
      <c r="E27" s="10"/>
      <c r="F27" s="180" t="s">
        <v>8</v>
      </c>
      <c r="G27" s="90"/>
      <c r="H27" s="180" t="s">
        <v>8</v>
      </c>
      <c r="I27" s="180" t="s">
        <v>86</v>
      </c>
      <c r="J27" s="180" t="s">
        <v>81</v>
      </c>
      <c r="K27" s="180" t="s">
        <v>8</v>
      </c>
      <c r="L27" s="180" t="s">
        <v>80</v>
      </c>
      <c r="M27" s="180" t="s">
        <v>8</v>
      </c>
      <c r="N27" s="180" t="s">
        <v>80</v>
      </c>
      <c r="O27" s="180" t="s">
        <v>8</v>
      </c>
      <c r="P27" s="180" t="s">
        <v>80</v>
      </c>
      <c r="Q27" s="180" t="s">
        <v>8</v>
      </c>
      <c r="R27" s="180" t="s">
        <v>80</v>
      </c>
    </row>
    <row r="28" spans="1:20" s="12" customFormat="1" ht="47.25" customHeight="1" x14ac:dyDescent="0.25">
      <c r="A28" s="181"/>
      <c r="B28" s="181"/>
      <c r="C28" s="187"/>
      <c r="D28" s="181"/>
      <c r="E28" s="13"/>
      <c r="F28" s="180"/>
      <c r="G28" s="91"/>
      <c r="H28" s="180"/>
      <c r="I28" s="180"/>
      <c r="J28" s="180"/>
      <c r="K28" s="180"/>
      <c r="L28" s="180"/>
      <c r="M28" s="180"/>
      <c r="N28" s="180"/>
      <c r="O28" s="180"/>
      <c r="P28" s="180"/>
      <c r="Q28" s="180"/>
      <c r="R28" s="180"/>
    </row>
    <row r="29" spans="1:20" ht="51" hidden="1" customHeight="1" x14ac:dyDescent="0.25">
      <c r="A29" s="214" t="s">
        <v>25</v>
      </c>
      <c r="B29" s="215" t="s">
        <v>26</v>
      </c>
      <c r="C29" s="79"/>
      <c r="D29" s="19" t="s">
        <v>9</v>
      </c>
      <c r="E29" s="15"/>
      <c r="F29" s="33"/>
      <c r="G29" s="92"/>
      <c r="H29" s="33"/>
      <c r="I29" s="92"/>
      <c r="J29" s="92"/>
      <c r="K29" s="34"/>
      <c r="L29" s="93"/>
      <c r="M29" s="21"/>
      <c r="N29" s="93"/>
      <c r="O29" s="21"/>
      <c r="P29" s="93"/>
      <c r="Q29" s="16"/>
      <c r="R29" s="93"/>
    </row>
    <row r="30" spans="1:20" ht="95.25" customHeight="1" x14ac:dyDescent="0.25">
      <c r="A30" s="214"/>
      <c r="B30" s="215"/>
      <c r="C30" s="215" t="s">
        <v>70</v>
      </c>
      <c r="D30" s="14" t="s">
        <v>48</v>
      </c>
      <c r="E30" s="15"/>
      <c r="F30" s="16">
        <v>2310.5661340000001</v>
      </c>
      <c r="G30" s="92"/>
      <c r="H30" s="39">
        <v>2534.25</v>
      </c>
      <c r="I30" s="39">
        <v>2292.7629999999999</v>
      </c>
      <c r="J30" s="39">
        <f>+H30-I30</f>
        <v>241.48700000000008</v>
      </c>
      <c r="K30" s="16">
        <v>2195.5</v>
      </c>
      <c r="L30" s="34">
        <f>+($J$30/3)+K30</f>
        <v>2275.9956666666667</v>
      </c>
      <c r="M30" s="34">
        <v>2159</v>
      </c>
      <c r="N30" s="34">
        <f>+($J$30/3)+M30</f>
        <v>2239.4956666666667</v>
      </c>
      <c r="O30" s="20">
        <v>0</v>
      </c>
      <c r="P30" s="34">
        <f>+($J$30/3)+O30</f>
        <v>80.495666666666693</v>
      </c>
      <c r="Q30" s="31">
        <f>+F30+H30+K30+M30+O30</f>
        <v>9199.3161340000006</v>
      </c>
      <c r="R30" s="34">
        <f>+F30+I30+L30+N30+P30</f>
        <v>9199.3161340000006</v>
      </c>
    </row>
    <row r="31" spans="1:20" ht="100.5" customHeight="1" x14ac:dyDescent="0.25">
      <c r="A31" s="214"/>
      <c r="B31" s="215"/>
      <c r="C31" s="215"/>
      <c r="D31" s="19" t="s">
        <v>49</v>
      </c>
      <c r="E31" s="15"/>
      <c r="F31" s="31">
        <v>6931.698402</v>
      </c>
      <c r="G31" s="92"/>
      <c r="H31" s="39">
        <v>7602.75</v>
      </c>
      <c r="I31" s="39">
        <v>6878.2889999999998</v>
      </c>
      <c r="J31" s="39">
        <f>+H31-I31</f>
        <v>724.46100000000024</v>
      </c>
      <c r="K31" s="39">
        <v>6586.5</v>
      </c>
      <c r="L31" s="34">
        <f>+($J$31/3)+K31</f>
        <v>6827.9870000000001</v>
      </c>
      <c r="M31" s="31">
        <v>6477</v>
      </c>
      <c r="N31" s="34">
        <f>+($J$31/3)+M31</f>
        <v>6718.4870000000001</v>
      </c>
      <c r="O31" s="31">
        <v>10063</v>
      </c>
      <c r="P31" s="34">
        <f>+($J$31/3)+O31</f>
        <v>10304.487000000001</v>
      </c>
      <c r="Q31" s="31">
        <f>+F31+H31+K31+M31+O31</f>
        <v>37660.948402000002</v>
      </c>
      <c r="R31" s="34">
        <f>+F31+I31+L31+N31+P31</f>
        <v>37660.948402000002</v>
      </c>
    </row>
    <row r="32" spans="1:20" s="6" customFormat="1" ht="15.75" customHeight="1" x14ac:dyDescent="0.25">
      <c r="A32" s="49"/>
      <c r="B32" s="77" t="s">
        <v>54</v>
      </c>
      <c r="C32" s="76"/>
      <c r="D32" s="50"/>
      <c r="E32" s="45"/>
      <c r="F32" s="52">
        <f>SUM(F30:F31)</f>
        <v>9242.2645360000006</v>
      </c>
      <c r="G32" s="94"/>
      <c r="H32" s="52">
        <f t="shared" ref="H32:R32" si="1">SUM(H30:H31)</f>
        <v>10137</v>
      </c>
      <c r="I32" s="52">
        <f t="shared" si="1"/>
        <v>9171.0519999999997</v>
      </c>
      <c r="J32" s="52">
        <f t="shared" si="1"/>
        <v>965.94800000000032</v>
      </c>
      <c r="K32" s="52">
        <f t="shared" si="1"/>
        <v>8782</v>
      </c>
      <c r="L32" s="52">
        <f t="shared" si="1"/>
        <v>9103.9826666666668</v>
      </c>
      <c r="M32" s="52">
        <f t="shared" si="1"/>
        <v>8636</v>
      </c>
      <c r="N32" s="52">
        <f t="shared" si="1"/>
        <v>8957.9826666666668</v>
      </c>
      <c r="O32" s="52">
        <f t="shared" si="1"/>
        <v>10063</v>
      </c>
      <c r="P32" s="52">
        <f t="shared" si="1"/>
        <v>10384.982666666667</v>
      </c>
      <c r="Q32" s="52">
        <f t="shared" si="1"/>
        <v>46860.264536000002</v>
      </c>
      <c r="R32" s="52">
        <f t="shared" si="1"/>
        <v>46860.264536000002</v>
      </c>
      <c r="S32" s="52">
        <v>46860.264536000002</v>
      </c>
      <c r="T32" s="99">
        <f>+S32-R32</f>
        <v>0</v>
      </c>
    </row>
    <row r="33" spans="1:20" s="25" customFormat="1" ht="144.75" customHeight="1" x14ac:dyDescent="0.25">
      <c r="A33" s="208" t="s">
        <v>10</v>
      </c>
      <c r="B33" s="211" t="s">
        <v>27</v>
      </c>
      <c r="C33" s="211" t="s">
        <v>71</v>
      </c>
      <c r="D33" s="19" t="s">
        <v>50</v>
      </c>
      <c r="E33" s="22"/>
      <c r="F33" s="40">
        <v>843.23047499999996</v>
      </c>
      <c r="G33" s="95"/>
      <c r="H33" s="41">
        <v>1469.4447319999999</v>
      </c>
      <c r="I33" s="41">
        <v>1115.2239999999999</v>
      </c>
      <c r="J33" s="41">
        <f>+H33-I33</f>
        <v>354.220732</v>
      </c>
      <c r="K33" s="41">
        <v>1272.873458</v>
      </c>
      <c r="L33" s="41">
        <f>+($J$33/3)+K33</f>
        <v>1390.9470353333334</v>
      </c>
      <c r="M33" s="31">
        <v>1252.0249899999999</v>
      </c>
      <c r="N33" s="41">
        <f>+($J$33/3)+M33</f>
        <v>1370.0985673333332</v>
      </c>
      <c r="O33" s="31">
        <v>1458.6482040000001</v>
      </c>
      <c r="P33" s="41">
        <f>+($J$33/3)+O33</f>
        <v>1576.7217813333334</v>
      </c>
      <c r="Q33" s="31">
        <f>+F33+H33+K33+M33+O33</f>
        <v>6296.2218590000002</v>
      </c>
      <c r="R33" s="34">
        <f t="shared" ref="R33:R39" si="2">+F33+I33+L33+N33+P33</f>
        <v>6296.2218590000002</v>
      </c>
    </row>
    <row r="34" spans="1:20" s="25" customFormat="1" ht="79.5" customHeight="1" x14ac:dyDescent="0.25">
      <c r="A34" s="209"/>
      <c r="B34" s="212"/>
      <c r="C34" s="212"/>
      <c r="D34" s="19" t="s">
        <v>51</v>
      </c>
      <c r="E34" s="22"/>
      <c r="F34" s="40">
        <v>607.23047499999996</v>
      </c>
      <c r="G34" s="95"/>
      <c r="H34" s="41">
        <v>1058.06277</v>
      </c>
      <c r="I34" s="41">
        <v>803.00900000000001</v>
      </c>
      <c r="J34" s="41">
        <f>+H34-I34</f>
        <v>255.05376999999999</v>
      </c>
      <c r="K34" s="41">
        <v>916.52308400000004</v>
      </c>
      <c r="L34" s="41">
        <f>+($J$34/3)+K34</f>
        <v>1001.5410073333334</v>
      </c>
      <c r="M34" s="31">
        <v>901.51129900000001</v>
      </c>
      <c r="N34" s="41">
        <f>+($J$34/3)+M34</f>
        <v>986.52922233333334</v>
      </c>
      <c r="O34" s="31">
        <v>1050.28881</v>
      </c>
      <c r="P34" s="41">
        <f>+($J$34/3)+O34</f>
        <v>1135.3067333333333</v>
      </c>
      <c r="Q34" s="31">
        <f>+F34+H34+K34+M34+O34</f>
        <v>4533.616438</v>
      </c>
      <c r="R34" s="34">
        <f t="shared" si="2"/>
        <v>4533.6164379999991</v>
      </c>
    </row>
    <row r="35" spans="1:20" s="25" customFormat="1" ht="201" customHeight="1" x14ac:dyDescent="0.25">
      <c r="A35" s="210"/>
      <c r="B35" s="213"/>
      <c r="C35" s="213"/>
      <c r="D35" s="19" t="s">
        <v>52</v>
      </c>
      <c r="E35" s="22"/>
      <c r="F35" s="35">
        <v>814.53904999999997</v>
      </c>
      <c r="G35" s="95"/>
      <c r="H35" s="36">
        <v>1419.492497</v>
      </c>
      <c r="I35" s="41">
        <v>1077.3130000000001</v>
      </c>
      <c r="J35" s="41">
        <f>+H35-I35</f>
        <v>342.17949699999986</v>
      </c>
      <c r="K35" s="36">
        <v>1229.603458</v>
      </c>
      <c r="L35" s="41">
        <f>+($J$35/3)+K35</f>
        <v>1343.6632903333334</v>
      </c>
      <c r="M35" s="31">
        <v>1209.4637110000001</v>
      </c>
      <c r="N35" s="41">
        <f>+($J$35/3)+M35</f>
        <v>1323.5235433333335</v>
      </c>
      <c r="O35" s="31">
        <v>1409.0629859999999</v>
      </c>
      <c r="P35" s="41">
        <f>+($J$35/3)+O35</f>
        <v>1523.1228183333333</v>
      </c>
      <c r="Q35" s="31">
        <f>+F35+H35+K35+M35+O35</f>
        <v>6082.1617020000003</v>
      </c>
      <c r="R35" s="34">
        <f t="shared" si="2"/>
        <v>6082.1617020000003</v>
      </c>
    </row>
    <row r="36" spans="1:20" s="57" customFormat="1" ht="15" customHeight="1" x14ac:dyDescent="0.25">
      <c r="A36" s="80"/>
      <c r="B36" s="81" t="s">
        <v>55</v>
      </c>
      <c r="C36" s="81"/>
      <c r="D36" s="50"/>
      <c r="E36" s="53"/>
      <c r="F36" s="55">
        <f>SUM(F33:F35)</f>
        <v>2265</v>
      </c>
      <c r="G36" s="96"/>
      <c r="H36" s="55">
        <f t="shared" ref="H36:R36" si="3">SUM(H33:H35)</f>
        <v>3946.9999989999997</v>
      </c>
      <c r="I36" s="55">
        <f t="shared" si="3"/>
        <v>2995.5460000000003</v>
      </c>
      <c r="J36" s="55">
        <f t="shared" si="3"/>
        <v>951.45399899999984</v>
      </c>
      <c r="K36" s="55">
        <f t="shared" si="3"/>
        <v>3419</v>
      </c>
      <c r="L36" s="55">
        <f t="shared" si="3"/>
        <v>3736.1513330000002</v>
      </c>
      <c r="M36" s="55">
        <f t="shared" si="3"/>
        <v>3363</v>
      </c>
      <c r="N36" s="55">
        <f t="shared" si="3"/>
        <v>3680.1513329999998</v>
      </c>
      <c r="O36" s="55">
        <f t="shared" si="3"/>
        <v>3918</v>
      </c>
      <c r="P36" s="55">
        <f t="shared" si="3"/>
        <v>4235.1513329999998</v>
      </c>
      <c r="Q36" s="55">
        <f t="shared" si="3"/>
        <v>16911.999999</v>
      </c>
      <c r="R36" s="55">
        <f t="shared" si="3"/>
        <v>16911.999999</v>
      </c>
      <c r="S36" s="55">
        <v>16911.999999</v>
      </c>
      <c r="T36" s="99">
        <f>+S36-R36</f>
        <v>0</v>
      </c>
    </row>
    <row r="37" spans="1:20" s="25" customFormat="1" ht="30" customHeight="1" x14ac:dyDescent="0.25">
      <c r="A37" s="205" t="s">
        <v>28</v>
      </c>
      <c r="B37" s="197" t="s">
        <v>29</v>
      </c>
      <c r="C37" s="197" t="s">
        <v>72</v>
      </c>
      <c r="D37" s="19" t="s">
        <v>30</v>
      </c>
      <c r="E37" s="22"/>
      <c r="F37" s="35">
        <v>1039</v>
      </c>
      <c r="G37" s="95"/>
      <c r="H37" s="36">
        <v>5710</v>
      </c>
      <c r="I37" s="36">
        <v>4252.8609999999999</v>
      </c>
      <c r="J37" s="36">
        <f>+H37-I37</f>
        <v>1457.1390000000001</v>
      </c>
      <c r="K37" s="36">
        <v>9082</v>
      </c>
      <c r="L37" s="36">
        <f>+($J$37/3)+K37</f>
        <v>9567.7129999999997</v>
      </c>
      <c r="M37" s="31">
        <v>4634</v>
      </c>
      <c r="N37" s="36">
        <f>+($J$37/3)+M37</f>
        <v>5119.7129999999997</v>
      </c>
      <c r="O37" s="31">
        <v>1739</v>
      </c>
      <c r="P37" s="36">
        <f>+($J$37/3)+O37</f>
        <v>2224.7130000000002</v>
      </c>
      <c r="Q37" s="31">
        <f>+F37+H37+K37+M37+O37</f>
        <v>22204</v>
      </c>
      <c r="R37" s="34">
        <f t="shared" si="2"/>
        <v>22204</v>
      </c>
      <c r="S37" s="12"/>
    </row>
    <row r="38" spans="1:20" s="25" customFormat="1" ht="30" x14ac:dyDescent="0.25">
      <c r="A38" s="206"/>
      <c r="B38" s="198"/>
      <c r="C38" s="198"/>
      <c r="D38" s="19" t="s">
        <v>31</v>
      </c>
      <c r="E38" s="22"/>
      <c r="F38" s="35">
        <v>257</v>
      </c>
      <c r="G38" s="95"/>
      <c r="H38" s="36">
        <v>527</v>
      </c>
      <c r="I38" s="36">
        <v>392.51400000000001</v>
      </c>
      <c r="J38" s="36">
        <f>+H38-I38</f>
        <v>134.48599999999999</v>
      </c>
      <c r="K38" s="36">
        <v>580</v>
      </c>
      <c r="L38" s="36">
        <f>+($J$38/3)+K38</f>
        <v>624.82866666666666</v>
      </c>
      <c r="M38" s="31">
        <v>296</v>
      </c>
      <c r="N38" s="36">
        <f>+($J$38/3)+M38</f>
        <v>340.82866666666666</v>
      </c>
      <c r="O38" s="31">
        <v>111</v>
      </c>
      <c r="P38" s="36">
        <f>+($J$38/3)+O38</f>
        <v>155.82866666666666</v>
      </c>
      <c r="Q38" s="73">
        <f>+F38+H38+K38+M38+O38</f>
        <v>1771</v>
      </c>
      <c r="R38" s="34">
        <f t="shared" si="2"/>
        <v>1771</v>
      </c>
      <c r="S38" s="12"/>
    </row>
    <row r="39" spans="1:20" ht="60" x14ac:dyDescent="0.25">
      <c r="A39" s="207"/>
      <c r="B39" s="199"/>
      <c r="C39" s="199"/>
      <c r="D39" s="19" t="s">
        <v>32</v>
      </c>
      <c r="E39" s="15"/>
      <c r="F39" s="34">
        <v>2758</v>
      </c>
      <c r="G39" s="92"/>
      <c r="H39" s="34">
        <v>2547</v>
      </c>
      <c r="I39" s="36">
        <v>1897.029</v>
      </c>
      <c r="J39" s="36">
        <f>+H39-I39</f>
        <v>649.971</v>
      </c>
      <c r="K39" s="34">
        <v>0</v>
      </c>
      <c r="L39" s="36">
        <f>+($J$39/3)+K39</f>
        <v>216.65700000000001</v>
      </c>
      <c r="M39" s="31">
        <v>0</v>
      </c>
      <c r="N39" s="36">
        <f>+($J$39/3)+M39</f>
        <v>216.65700000000001</v>
      </c>
      <c r="O39" s="34">
        <v>0</v>
      </c>
      <c r="P39" s="36">
        <f>+($J$39/3)+O39</f>
        <v>216.65700000000001</v>
      </c>
      <c r="Q39" s="74">
        <f>+F39+H39+K39+M39+O39</f>
        <v>5305</v>
      </c>
      <c r="R39" s="34">
        <f t="shared" si="2"/>
        <v>5305.0000000000009</v>
      </c>
      <c r="S39" s="12"/>
    </row>
    <row r="40" spans="1:20" s="6" customFormat="1" ht="18.75" customHeight="1" x14ac:dyDescent="0.25">
      <c r="A40" s="61"/>
      <c r="B40" s="62" t="s">
        <v>56</v>
      </c>
      <c r="C40" s="62"/>
      <c r="D40" s="50"/>
      <c r="E40" s="45"/>
      <c r="F40" s="47">
        <f>SUM(F37:F39)</f>
        <v>4054</v>
      </c>
      <c r="G40" s="94"/>
      <c r="H40" s="47">
        <f t="shared" ref="H40:R40" si="4">SUM(H37:H39)</f>
        <v>8784</v>
      </c>
      <c r="I40" s="47">
        <f t="shared" si="4"/>
        <v>6542.4040000000005</v>
      </c>
      <c r="J40" s="47">
        <f t="shared" si="4"/>
        <v>2241.596</v>
      </c>
      <c r="K40" s="47">
        <f t="shared" si="4"/>
        <v>9662</v>
      </c>
      <c r="L40" s="47">
        <f t="shared" si="4"/>
        <v>10409.198666666665</v>
      </c>
      <c r="M40" s="97">
        <f t="shared" si="4"/>
        <v>4930</v>
      </c>
      <c r="N40" s="97">
        <f t="shared" si="4"/>
        <v>5677.1986666666662</v>
      </c>
      <c r="O40" s="47">
        <f t="shared" si="4"/>
        <v>1850</v>
      </c>
      <c r="P40" s="47">
        <f t="shared" si="4"/>
        <v>2597.1986666666671</v>
      </c>
      <c r="Q40" s="75">
        <f t="shared" si="4"/>
        <v>29280</v>
      </c>
      <c r="R40" s="75">
        <f t="shared" si="4"/>
        <v>29280</v>
      </c>
      <c r="S40" s="75">
        <v>29280</v>
      </c>
      <c r="T40" s="99">
        <f>+S40-R40</f>
        <v>0</v>
      </c>
    </row>
    <row r="41" spans="1:20" x14ac:dyDescent="0.25">
      <c r="B41" s="58"/>
      <c r="C41" s="58"/>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2" customFormat="1" ht="29.25" customHeight="1" x14ac:dyDescent="0.25">
      <c r="A45" s="181" t="s">
        <v>2</v>
      </c>
      <c r="B45" s="181" t="s">
        <v>3</v>
      </c>
      <c r="C45" s="185" t="s">
        <v>68</v>
      </c>
      <c r="D45" s="181" t="s">
        <v>19</v>
      </c>
      <c r="E45" s="10"/>
      <c r="F45" s="82">
        <v>2016</v>
      </c>
      <c r="G45" s="90"/>
      <c r="H45" s="181">
        <v>2017</v>
      </c>
      <c r="I45" s="181"/>
      <c r="J45" s="181"/>
      <c r="K45" s="181">
        <v>2018</v>
      </c>
      <c r="L45" s="181"/>
      <c r="M45" s="181">
        <v>2019</v>
      </c>
      <c r="N45" s="181"/>
      <c r="O45" s="181">
        <v>2020</v>
      </c>
      <c r="P45" s="181"/>
      <c r="Q45" s="181" t="s">
        <v>79</v>
      </c>
      <c r="R45" s="181"/>
    </row>
    <row r="46" spans="1:20" s="12" customFormat="1" ht="15" customHeight="1" x14ac:dyDescent="0.25">
      <c r="A46" s="181"/>
      <c r="B46" s="181"/>
      <c r="C46" s="186"/>
      <c r="D46" s="181"/>
      <c r="E46" s="10"/>
      <c r="F46" s="218" t="s">
        <v>8</v>
      </c>
      <c r="G46" s="90"/>
      <c r="H46" s="218" t="s">
        <v>8</v>
      </c>
      <c r="I46" s="180" t="s">
        <v>86</v>
      </c>
      <c r="J46" s="180" t="s">
        <v>81</v>
      </c>
      <c r="K46" s="218" t="s">
        <v>8</v>
      </c>
      <c r="L46" s="180" t="s">
        <v>80</v>
      </c>
      <c r="M46" s="218" t="s">
        <v>8</v>
      </c>
      <c r="N46" s="180" t="s">
        <v>80</v>
      </c>
      <c r="O46" s="180" t="s">
        <v>8</v>
      </c>
      <c r="P46" s="180" t="s">
        <v>80</v>
      </c>
      <c r="Q46" s="218" t="s">
        <v>8</v>
      </c>
      <c r="R46" s="180" t="s">
        <v>80</v>
      </c>
    </row>
    <row r="47" spans="1:20" s="12" customFormat="1" ht="47.25" customHeight="1" x14ac:dyDescent="0.25">
      <c r="A47" s="181"/>
      <c r="B47" s="181"/>
      <c r="C47" s="187"/>
      <c r="D47" s="181"/>
      <c r="E47" s="13"/>
      <c r="F47" s="219"/>
      <c r="G47" s="91"/>
      <c r="H47" s="219"/>
      <c r="I47" s="180"/>
      <c r="J47" s="180"/>
      <c r="K47" s="219"/>
      <c r="L47" s="180"/>
      <c r="M47" s="219"/>
      <c r="N47" s="180"/>
      <c r="O47" s="180"/>
      <c r="P47" s="180"/>
      <c r="Q47" s="219"/>
      <c r="R47" s="180"/>
    </row>
    <row r="48" spans="1:20" ht="60" customHeight="1" x14ac:dyDescent="0.25">
      <c r="A48" s="216" t="s">
        <v>36</v>
      </c>
      <c r="B48" s="197" t="s">
        <v>37</v>
      </c>
      <c r="C48" s="197" t="s">
        <v>73</v>
      </c>
      <c r="D48" s="42" t="s">
        <v>38</v>
      </c>
      <c r="E48" s="15"/>
      <c r="F48" s="34">
        <v>341.4</v>
      </c>
      <c r="G48" s="17"/>
      <c r="H48" s="16">
        <v>250.08</v>
      </c>
      <c r="I48" s="33">
        <v>305.81400000000002</v>
      </c>
      <c r="J48" s="33">
        <f>+I48-H48</f>
        <v>55.734000000000009</v>
      </c>
      <c r="K48" s="16">
        <v>216.672</v>
      </c>
      <c r="L48" s="33">
        <f>+K48-($J$48/3)</f>
        <v>198.09399999999999</v>
      </c>
      <c r="M48" s="34">
        <v>213.072</v>
      </c>
      <c r="N48" s="33">
        <f>+M48-($J$48/3)</f>
        <v>194.494</v>
      </c>
      <c r="O48" s="34">
        <v>248.304</v>
      </c>
      <c r="P48" s="33">
        <f>+O48-($J$48/3)</f>
        <v>229.726</v>
      </c>
      <c r="Q48" s="34">
        <f>+F48+H48+K48+M48+O48</f>
        <v>1269.528</v>
      </c>
      <c r="R48" s="34">
        <f>+F48+I48+L48+N48+P48</f>
        <v>1269.5279999999998</v>
      </c>
    </row>
    <row r="49" spans="1:20" ht="60" customHeight="1" x14ac:dyDescent="0.25">
      <c r="A49" s="217"/>
      <c r="B49" s="199"/>
      <c r="C49" s="199"/>
      <c r="D49" s="42" t="s">
        <v>39</v>
      </c>
      <c r="E49" s="15"/>
      <c r="F49" s="34">
        <v>22.6</v>
      </c>
      <c r="G49" s="17"/>
      <c r="H49" s="33">
        <v>166.72</v>
      </c>
      <c r="I49" s="33">
        <v>203.876</v>
      </c>
      <c r="J49" s="33">
        <f>+I49-H49</f>
        <v>37.156000000000006</v>
      </c>
      <c r="K49" s="33">
        <v>144.44800000000001</v>
      </c>
      <c r="L49" s="33">
        <f>+K49-($J$49/3)</f>
        <v>132.06266666666667</v>
      </c>
      <c r="M49" s="34">
        <v>142.048</v>
      </c>
      <c r="N49" s="33">
        <f>+M49-($J$49/3)</f>
        <v>129.66266666666667</v>
      </c>
      <c r="O49" s="34">
        <v>165.536</v>
      </c>
      <c r="P49" s="33">
        <f>+O49-($J$49/3)</f>
        <v>153.15066666666667</v>
      </c>
      <c r="Q49" s="34">
        <f>+F49+H49+K49+M49+O49</f>
        <v>641.35200000000009</v>
      </c>
      <c r="R49" s="34">
        <f>+F49+I49+L49+N49+P49</f>
        <v>641.35200000000009</v>
      </c>
    </row>
    <row r="50" spans="1:20" s="6" customFormat="1" ht="18.75" customHeight="1" x14ac:dyDescent="0.25">
      <c r="A50" s="61"/>
      <c r="B50" s="62" t="s">
        <v>57</v>
      </c>
      <c r="C50" s="62"/>
      <c r="D50" s="50"/>
      <c r="E50" s="45"/>
      <c r="F50" s="47">
        <f>SUM(F48:F49)</f>
        <v>364</v>
      </c>
      <c r="G50" s="48"/>
      <c r="H50" s="47">
        <f t="shared" ref="H50:R50" si="5">SUM(H48:H49)</f>
        <v>416.8</v>
      </c>
      <c r="I50" s="47">
        <f t="shared" si="5"/>
        <v>509.69000000000005</v>
      </c>
      <c r="J50" s="47">
        <f t="shared" si="5"/>
        <v>92.890000000000015</v>
      </c>
      <c r="K50" s="47">
        <f t="shared" si="5"/>
        <v>361.12</v>
      </c>
      <c r="L50" s="47">
        <f t="shared" si="5"/>
        <v>330.15666666666664</v>
      </c>
      <c r="M50" s="47">
        <f t="shared" si="5"/>
        <v>355.12</v>
      </c>
      <c r="N50" s="47">
        <f t="shared" si="5"/>
        <v>324.15666666666664</v>
      </c>
      <c r="O50" s="47">
        <f t="shared" si="5"/>
        <v>413.84000000000003</v>
      </c>
      <c r="P50" s="47">
        <f t="shared" si="5"/>
        <v>382.87666666666667</v>
      </c>
      <c r="Q50" s="47">
        <f t="shared" si="5"/>
        <v>1910.88</v>
      </c>
      <c r="R50" s="47">
        <f t="shared" si="5"/>
        <v>1910.8799999999999</v>
      </c>
      <c r="S50" s="47">
        <v>1910.88</v>
      </c>
      <c r="T50" s="99">
        <f>+S50-R50</f>
        <v>0</v>
      </c>
    </row>
    <row r="51" spans="1:20" s="6" customFormat="1" ht="18.75" customHeight="1" x14ac:dyDescent="0.25">
      <c r="A51" s="63"/>
      <c r="B51" s="64"/>
      <c r="C51" s="64"/>
      <c r="D51" s="65"/>
      <c r="E51" s="45"/>
      <c r="F51" s="67"/>
      <c r="G51" s="48"/>
      <c r="H51" s="67"/>
      <c r="I51" s="59"/>
      <c r="J51" s="59"/>
      <c r="K51" s="67"/>
      <c r="M51" s="68"/>
      <c r="O51" s="67"/>
      <c r="Q51" s="69"/>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2" customFormat="1" ht="29.25" customHeight="1" x14ac:dyDescent="0.25">
      <c r="A54" s="181" t="s">
        <v>2</v>
      </c>
      <c r="B54" s="181" t="s">
        <v>3</v>
      </c>
      <c r="C54" s="185" t="s">
        <v>68</v>
      </c>
      <c r="D54" s="181" t="s">
        <v>19</v>
      </c>
      <c r="E54" s="10"/>
      <c r="F54" s="82">
        <v>2016</v>
      </c>
      <c r="G54" s="90"/>
      <c r="H54" s="181">
        <v>2017</v>
      </c>
      <c r="I54" s="181"/>
      <c r="J54" s="181"/>
      <c r="K54" s="181">
        <v>2018</v>
      </c>
      <c r="L54" s="181"/>
      <c r="M54" s="181">
        <v>2019</v>
      </c>
      <c r="N54" s="181"/>
      <c r="O54" s="181">
        <v>2020</v>
      </c>
      <c r="P54" s="181"/>
      <c r="Q54" s="181" t="s">
        <v>79</v>
      </c>
      <c r="R54" s="181"/>
    </row>
    <row r="55" spans="1:20" s="12" customFormat="1" ht="15" customHeight="1" x14ac:dyDescent="0.25">
      <c r="A55" s="181"/>
      <c r="B55" s="181"/>
      <c r="C55" s="186"/>
      <c r="D55" s="181"/>
      <c r="E55" s="10"/>
      <c r="F55" s="180" t="s">
        <v>8</v>
      </c>
      <c r="G55" s="90"/>
      <c r="H55" s="180" t="s">
        <v>8</v>
      </c>
      <c r="I55" s="180" t="s">
        <v>86</v>
      </c>
      <c r="J55" s="180" t="s">
        <v>81</v>
      </c>
      <c r="K55" s="180" t="s">
        <v>8</v>
      </c>
      <c r="L55" s="180" t="s">
        <v>80</v>
      </c>
      <c r="M55" s="180" t="s">
        <v>8</v>
      </c>
      <c r="N55" s="180" t="s">
        <v>80</v>
      </c>
      <c r="O55" s="180" t="s">
        <v>8</v>
      </c>
      <c r="P55" s="180" t="s">
        <v>80</v>
      </c>
      <c r="Q55" s="180" t="s">
        <v>8</v>
      </c>
      <c r="R55" s="180" t="s">
        <v>80</v>
      </c>
    </row>
    <row r="56" spans="1:20" s="12" customFormat="1" ht="47.25" customHeight="1" x14ac:dyDescent="0.25">
      <c r="A56" s="181"/>
      <c r="B56" s="181"/>
      <c r="C56" s="187"/>
      <c r="D56" s="181"/>
      <c r="E56" s="13"/>
      <c r="F56" s="180"/>
      <c r="G56" s="91"/>
      <c r="H56" s="180"/>
      <c r="I56" s="180"/>
      <c r="J56" s="180"/>
      <c r="K56" s="180"/>
      <c r="L56" s="180"/>
      <c r="M56" s="180"/>
      <c r="N56" s="180"/>
      <c r="O56" s="180"/>
      <c r="P56" s="180"/>
      <c r="Q56" s="180"/>
      <c r="R56" s="180"/>
    </row>
    <row r="57" spans="1:20" ht="88.5" customHeight="1" x14ac:dyDescent="0.25">
      <c r="A57" s="216" t="s">
        <v>40</v>
      </c>
      <c r="B57" s="197" t="s">
        <v>13</v>
      </c>
      <c r="C57" s="197" t="s">
        <v>74</v>
      </c>
      <c r="D57" s="42" t="s">
        <v>42</v>
      </c>
      <c r="E57" s="15"/>
      <c r="F57" s="37">
        <v>81.079556999999994</v>
      </c>
      <c r="G57" s="17"/>
      <c r="H57" s="33">
        <v>104.2</v>
      </c>
      <c r="I57" s="33">
        <v>236.870983</v>
      </c>
      <c r="J57" s="33">
        <f>+I57-H57</f>
        <v>132.67098299999998</v>
      </c>
      <c r="K57" s="34">
        <v>90.28</v>
      </c>
      <c r="L57" s="34">
        <f>+K57-($J$57/3)</f>
        <v>46.056339000000008</v>
      </c>
      <c r="M57" s="34">
        <v>88.78</v>
      </c>
      <c r="N57" s="34">
        <f>+M57-($J$57/3)</f>
        <v>44.556339000000008</v>
      </c>
      <c r="O57" s="34">
        <v>103.46</v>
      </c>
      <c r="P57" s="34">
        <f>+O57-($J$57/3)</f>
        <v>59.236339000000001</v>
      </c>
      <c r="Q57" s="34">
        <f>+F57+H57+K57+M57+O57</f>
        <v>467.79955699999999</v>
      </c>
      <c r="R57" s="34">
        <f>+F57+I57+L57+N57+P57</f>
        <v>467.79955699999999</v>
      </c>
    </row>
    <row r="58" spans="1:20" ht="169.5" customHeight="1" x14ac:dyDescent="0.25">
      <c r="A58" s="217"/>
      <c r="B58" s="199"/>
      <c r="C58" s="199"/>
      <c r="D58" s="42" t="s">
        <v>43</v>
      </c>
      <c r="E58" s="15"/>
      <c r="F58" s="33">
        <v>2066.920443</v>
      </c>
      <c r="G58" s="17"/>
      <c r="H58" s="33">
        <v>2969.7</v>
      </c>
      <c r="I58" s="33">
        <v>6750.8230169999997</v>
      </c>
      <c r="J58" s="33">
        <f>+I58-H58</f>
        <v>3781.1230169999999</v>
      </c>
      <c r="K58" s="33">
        <v>2572.98</v>
      </c>
      <c r="L58" s="34">
        <f>+K58-($J$58/3)</f>
        <v>1312.6056610000001</v>
      </c>
      <c r="M58" s="34">
        <v>2530.23</v>
      </c>
      <c r="N58" s="34">
        <f>+M58-($J$58/3)</f>
        <v>1269.8556610000001</v>
      </c>
      <c r="O58" s="34">
        <v>2948.61</v>
      </c>
      <c r="P58" s="34">
        <f>+O58-($J$58/3)</f>
        <v>1688.2356610000002</v>
      </c>
      <c r="Q58" s="34">
        <f>+F58+H58+K58+M58+O58</f>
        <v>13088.440443</v>
      </c>
      <c r="R58" s="34">
        <f>+F58+I58+L58+N58+P58</f>
        <v>13088.440443</v>
      </c>
    </row>
    <row r="59" spans="1:20" s="6" customFormat="1" ht="18.75" customHeight="1" x14ac:dyDescent="0.25">
      <c r="A59" s="61"/>
      <c r="B59" s="62" t="s">
        <v>58</v>
      </c>
      <c r="C59" s="62"/>
      <c r="D59" s="50"/>
      <c r="E59" s="45"/>
      <c r="F59" s="47">
        <f>SUM(F57:F58)</f>
        <v>2148</v>
      </c>
      <c r="G59" s="48"/>
      <c r="H59" s="47">
        <f t="shared" ref="H59:R59" si="6">SUM(H57:H58)</f>
        <v>3073.8999999999996</v>
      </c>
      <c r="I59" s="47">
        <f t="shared" si="6"/>
        <v>6987.6939999999995</v>
      </c>
      <c r="J59" s="47">
        <f t="shared" si="6"/>
        <v>3913.7939999999999</v>
      </c>
      <c r="K59" s="47">
        <f t="shared" si="6"/>
        <v>2663.26</v>
      </c>
      <c r="L59" s="47">
        <f t="shared" si="6"/>
        <v>1358.662</v>
      </c>
      <c r="M59" s="47">
        <f t="shared" si="6"/>
        <v>2619.0100000000002</v>
      </c>
      <c r="N59" s="47">
        <f t="shared" si="6"/>
        <v>1314.412</v>
      </c>
      <c r="O59" s="47">
        <f t="shared" si="6"/>
        <v>3052.07</v>
      </c>
      <c r="P59" s="47">
        <f t="shared" si="6"/>
        <v>1747.4720000000002</v>
      </c>
      <c r="Q59" s="47">
        <f t="shared" si="6"/>
        <v>13556.24</v>
      </c>
      <c r="R59" s="47">
        <f t="shared" si="6"/>
        <v>13556.24</v>
      </c>
      <c r="S59" s="47">
        <v>13556.24</v>
      </c>
      <c r="T59" s="99">
        <f>+S59-R59</f>
        <v>0</v>
      </c>
    </row>
    <row r="60" spans="1:20" s="6" customFormat="1" ht="18.75" customHeight="1" x14ac:dyDescent="0.25">
      <c r="A60" s="63"/>
      <c r="B60" s="64"/>
      <c r="C60" s="64"/>
      <c r="D60" s="65"/>
      <c r="E60" s="45"/>
      <c r="F60" s="67"/>
      <c r="G60" s="48"/>
      <c r="H60" s="67"/>
      <c r="I60" s="59"/>
      <c r="J60" s="59"/>
      <c r="K60" s="67"/>
      <c r="M60" s="67"/>
      <c r="O60" s="67"/>
      <c r="Q60" s="67"/>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2" customFormat="1" ht="29.25" customHeight="1" x14ac:dyDescent="0.25">
      <c r="A63" s="181" t="s">
        <v>2</v>
      </c>
      <c r="B63" s="181" t="s">
        <v>3</v>
      </c>
      <c r="C63" s="185" t="s">
        <v>68</v>
      </c>
      <c r="D63" s="181" t="s">
        <v>19</v>
      </c>
      <c r="E63" s="10"/>
      <c r="F63" s="82">
        <v>2016</v>
      </c>
      <c r="G63" s="90"/>
      <c r="H63" s="181">
        <v>2017</v>
      </c>
      <c r="I63" s="181"/>
      <c r="J63" s="181"/>
      <c r="K63" s="181">
        <v>2018</v>
      </c>
      <c r="L63" s="181"/>
      <c r="M63" s="181">
        <v>2019</v>
      </c>
      <c r="N63" s="181"/>
      <c r="O63" s="181">
        <v>2020</v>
      </c>
      <c r="P63" s="181"/>
      <c r="Q63" s="181" t="s">
        <v>79</v>
      </c>
      <c r="R63" s="181"/>
    </row>
    <row r="64" spans="1:20" s="12" customFormat="1" ht="15" customHeight="1" x14ac:dyDescent="0.25">
      <c r="A64" s="181"/>
      <c r="B64" s="181"/>
      <c r="C64" s="186"/>
      <c r="D64" s="181"/>
      <c r="E64" s="10"/>
      <c r="F64" s="180" t="s">
        <v>8</v>
      </c>
      <c r="G64" s="90"/>
      <c r="H64" s="180" t="s">
        <v>8</v>
      </c>
      <c r="I64" s="180" t="s">
        <v>86</v>
      </c>
      <c r="J64" s="180" t="s">
        <v>81</v>
      </c>
      <c r="K64" s="180" t="s">
        <v>8</v>
      </c>
      <c r="L64" s="180" t="s">
        <v>80</v>
      </c>
      <c r="M64" s="180" t="s">
        <v>8</v>
      </c>
      <c r="N64" s="180" t="s">
        <v>80</v>
      </c>
      <c r="O64" s="180" t="s">
        <v>8</v>
      </c>
      <c r="P64" s="180" t="s">
        <v>80</v>
      </c>
      <c r="Q64" s="180" t="s">
        <v>8</v>
      </c>
      <c r="R64" s="180" t="s">
        <v>80</v>
      </c>
    </row>
    <row r="65" spans="1:20" s="12" customFormat="1" ht="47.25" customHeight="1" x14ac:dyDescent="0.25">
      <c r="A65" s="181"/>
      <c r="B65" s="181"/>
      <c r="C65" s="187"/>
      <c r="D65" s="181"/>
      <c r="E65" s="13"/>
      <c r="F65" s="180"/>
      <c r="G65" s="91"/>
      <c r="H65" s="180"/>
      <c r="I65" s="180"/>
      <c r="J65" s="180"/>
      <c r="K65" s="180"/>
      <c r="L65" s="180"/>
      <c r="M65" s="180"/>
      <c r="N65" s="180"/>
      <c r="O65" s="180"/>
      <c r="P65" s="180"/>
      <c r="Q65" s="180"/>
      <c r="R65" s="180"/>
    </row>
    <row r="66" spans="1:20" ht="150.75" customHeight="1" x14ac:dyDescent="0.25">
      <c r="A66" s="43" t="s">
        <v>45</v>
      </c>
      <c r="B66" s="27" t="s">
        <v>46</v>
      </c>
      <c r="C66" s="27" t="s">
        <v>75</v>
      </c>
      <c r="D66" s="42" t="s">
        <v>47</v>
      </c>
      <c r="E66" s="15"/>
      <c r="F66" s="33">
        <v>1477.73677</v>
      </c>
      <c r="G66" s="17"/>
      <c r="H66" s="33">
        <v>1719.3</v>
      </c>
      <c r="I66" s="33">
        <v>2892.9319999999998</v>
      </c>
      <c r="J66" s="33">
        <f>+I66-H66</f>
        <v>1173.6319999999998</v>
      </c>
      <c r="K66" s="34">
        <v>1489.62</v>
      </c>
      <c r="L66" s="34">
        <f>+K66-($J$66/3)</f>
        <v>1098.4093333333333</v>
      </c>
      <c r="M66" s="34">
        <v>1464.87</v>
      </c>
      <c r="N66" s="34">
        <f>+M66-($J$66/3)</f>
        <v>1073.6593333333333</v>
      </c>
      <c r="O66" s="34">
        <v>1707.09</v>
      </c>
      <c r="P66" s="34">
        <f>+O66-($J$66/3)</f>
        <v>1315.8793333333333</v>
      </c>
      <c r="Q66" s="34">
        <f>+F66+H66+K66+M66+O66</f>
        <v>7858.6167699999996</v>
      </c>
      <c r="R66" s="34">
        <f>+F66+I66+L66+N66+P66</f>
        <v>7858.6167699999996</v>
      </c>
    </row>
    <row r="67" spans="1:20" s="6" customFormat="1" ht="19.5" customHeight="1" x14ac:dyDescent="0.25">
      <c r="A67" s="61"/>
      <c r="B67" s="62" t="s">
        <v>59</v>
      </c>
      <c r="C67" s="62"/>
      <c r="D67" s="50"/>
      <c r="E67" s="45"/>
      <c r="F67" s="47">
        <f>SUM(F66)</f>
        <v>1477.73677</v>
      </c>
      <c r="G67" s="48"/>
      <c r="H67" s="47">
        <f t="shared" ref="H67:R67" si="7">SUM(H66)</f>
        <v>1719.3</v>
      </c>
      <c r="I67" s="47">
        <f t="shared" si="7"/>
        <v>2892.9319999999998</v>
      </c>
      <c r="J67" s="47">
        <f t="shared" si="7"/>
        <v>1173.6319999999998</v>
      </c>
      <c r="K67" s="47">
        <f t="shared" si="7"/>
        <v>1489.62</v>
      </c>
      <c r="L67" s="47">
        <f t="shared" si="7"/>
        <v>1098.4093333333333</v>
      </c>
      <c r="M67" s="47">
        <f t="shared" si="7"/>
        <v>1464.87</v>
      </c>
      <c r="N67" s="47">
        <f t="shared" si="7"/>
        <v>1073.6593333333333</v>
      </c>
      <c r="O67" s="47">
        <f t="shared" si="7"/>
        <v>1707.09</v>
      </c>
      <c r="P67" s="47">
        <f t="shared" si="7"/>
        <v>1315.8793333333333</v>
      </c>
      <c r="Q67" s="47">
        <f t="shared" si="7"/>
        <v>7858.6167699999996</v>
      </c>
      <c r="R67" s="47">
        <f t="shared" si="7"/>
        <v>7858.6167699999996</v>
      </c>
      <c r="S67" s="47">
        <v>7858.6167699999996</v>
      </c>
      <c r="T67" s="99">
        <f>+S67-R67</f>
        <v>0</v>
      </c>
    </row>
    <row r="69" spans="1:20" x14ac:dyDescent="0.25">
      <c r="F69" s="29">
        <f>+F21+F32+F36+F40+F50+F59+F67</f>
        <v>54582.299831000004</v>
      </c>
      <c r="M69" s="6"/>
      <c r="N69" s="6"/>
      <c r="O69" s="6"/>
      <c r="P69" s="6"/>
      <c r="Q69" s="29">
        <f>+Q21+Q32+Q36+Q40+Q50+Q59+Q67</f>
        <v>305007.99585200002</v>
      </c>
      <c r="R69" s="29">
        <f>+R21+R32+R36+R40+R50+R59+R67</f>
        <v>305007.99585200002</v>
      </c>
      <c r="S69" s="98">
        <f>+Q69-R69</f>
        <v>0</v>
      </c>
    </row>
    <row r="70" spans="1:20" x14ac:dyDescent="0.25">
      <c r="K70" s="29"/>
      <c r="M70" s="29"/>
      <c r="N70" s="6"/>
      <c r="O70" s="29"/>
      <c r="P70" s="6"/>
      <c r="Q70" s="29"/>
    </row>
    <row r="72" spans="1:20" x14ac:dyDescent="0.25">
      <c r="F72" s="100">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FEF5F-BDCE-455B-B92E-89837A0424E5}">
  <dimension ref="A1:AH72"/>
  <sheetViews>
    <sheetView tabSelected="1" topLeftCell="H1" zoomScale="55" zoomScaleNormal="55" zoomScaleSheetLayoutView="25" workbookViewId="0">
      <selection activeCell="I14" sqref="A14:XFD16"/>
    </sheetView>
  </sheetViews>
  <sheetFormatPr baseColWidth="10" defaultRowHeight="15" x14ac:dyDescent="0.25"/>
  <cols>
    <col min="1" max="1" width="7.42578125" style="8" customWidth="1"/>
    <col min="2" max="2" width="17.5703125" style="8" hidden="1" customWidth="1"/>
    <col min="3" max="3" width="15.7109375" style="8" hidden="1" customWidth="1"/>
    <col min="4" max="4" width="44.85546875" style="8" hidden="1" customWidth="1"/>
    <col min="5" max="5" width="56.42578125" style="8" hidden="1" customWidth="1"/>
    <col min="6" max="6" width="33.85546875" style="8" customWidth="1"/>
    <col min="7" max="8" width="35.85546875" style="8" customWidth="1"/>
    <col min="9" max="9" width="1" style="7" customWidth="1"/>
    <col min="10" max="11" width="15" style="8" customWidth="1"/>
    <col min="12" max="12" width="16.5703125" style="8" customWidth="1"/>
    <col min="13" max="13" width="13.85546875" style="8" customWidth="1"/>
    <col min="14" max="14" width="1" style="7" customWidth="1"/>
    <col min="15" max="15" width="12.5703125" style="8" customWidth="1"/>
    <col min="16" max="16" width="10.85546875" style="8" customWidth="1"/>
    <col min="17" max="17" width="16.5703125" style="8" customWidth="1"/>
    <col min="18" max="18" width="13" style="8" customWidth="1"/>
    <col min="19" max="19" width="1" style="7" customWidth="1"/>
    <col min="20" max="21" width="11.42578125" style="8" customWidth="1"/>
    <col min="22" max="23" width="17" style="8" customWidth="1"/>
    <col min="24" max="24" width="0.85546875" style="8" customWidth="1"/>
    <col min="25" max="25" width="11.85546875" style="8" customWidth="1"/>
    <col min="26" max="26" width="15" style="8" customWidth="1"/>
    <col min="27" max="27" width="0.85546875" style="8" customWidth="1"/>
    <col min="28" max="29" width="15" style="8" customWidth="1"/>
    <col min="30" max="30" width="1" style="8" customWidth="1"/>
    <col min="31" max="31" width="15.28515625" style="122" customWidth="1"/>
    <col min="32" max="32" width="15.5703125" style="122" customWidth="1"/>
    <col min="33" max="33" width="16.42578125" style="122" customWidth="1"/>
    <col min="34" max="34" width="16.140625" style="122" customWidth="1"/>
    <col min="35" max="16384" width="11.42578125" style="8"/>
  </cols>
  <sheetData>
    <row r="1" spans="1:34" x14ac:dyDescent="0.25">
      <c r="A1" s="6" t="s">
        <v>66</v>
      </c>
    </row>
    <row r="3" spans="1:34" s="3" customFormat="1" ht="12.75" x14ac:dyDescent="0.2">
      <c r="A3" s="238" t="s">
        <v>0</v>
      </c>
      <c r="B3" s="238"/>
      <c r="C3" s="238"/>
      <c r="D3" s="238"/>
      <c r="E3" s="238"/>
      <c r="F3" s="238"/>
      <c r="G3" s="4"/>
      <c r="H3" s="4"/>
      <c r="I3" s="2"/>
      <c r="J3" s="2"/>
      <c r="K3" s="2"/>
      <c r="L3" s="2"/>
      <c r="M3" s="2"/>
      <c r="N3" s="2"/>
      <c r="O3" s="2"/>
      <c r="P3" s="2"/>
      <c r="Q3" s="2"/>
      <c r="R3" s="2"/>
      <c r="S3" s="2"/>
      <c r="T3" s="2"/>
      <c r="U3" s="2"/>
      <c r="V3" s="2"/>
      <c r="W3" s="2"/>
      <c r="Y3" s="2"/>
      <c r="Z3" s="2"/>
      <c r="AB3" s="2"/>
      <c r="AC3" s="2"/>
      <c r="AE3" s="123"/>
      <c r="AF3" s="123"/>
      <c r="AG3" s="123"/>
      <c r="AH3" s="124"/>
    </row>
    <row r="4" spans="1:34" s="3" customFormat="1" ht="12.75" x14ac:dyDescent="0.2">
      <c r="A4" s="238" t="s">
        <v>14</v>
      </c>
      <c r="B4" s="238"/>
      <c r="C4" s="238"/>
      <c r="D4" s="238"/>
      <c r="E4" s="238"/>
      <c r="F4" s="238"/>
      <c r="G4" s="4"/>
      <c r="H4" s="4"/>
      <c r="I4" s="2"/>
      <c r="J4" s="2"/>
      <c r="K4" s="2"/>
      <c r="L4" s="2"/>
      <c r="M4" s="2"/>
      <c r="N4" s="2"/>
      <c r="O4" s="2"/>
      <c r="P4" s="2"/>
      <c r="Q4" s="2"/>
      <c r="R4" s="2"/>
      <c r="S4" s="2"/>
      <c r="T4" s="2"/>
      <c r="U4" s="2"/>
      <c r="V4" s="2"/>
      <c r="W4" s="2"/>
      <c r="Y4" s="2"/>
      <c r="Z4" s="2"/>
      <c r="AB4" s="2"/>
      <c r="AC4" s="2"/>
      <c r="AE4" s="123"/>
      <c r="AF4" s="123"/>
      <c r="AG4" s="123"/>
      <c r="AH4" s="124"/>
    </row>
    <row r="5" spans="1:34" s="3" customFormat="1" ht="12.75" x14ac:dyDescent="0.2">
      <c r="A5" s="238" t="s">
        <v>0</v>
      </c>
      <c r="B5" s="238"/>
      <c r="C5" s="238"/>
      <c r="D5" s="238"/>
      <c r="E5" s="238"/>
      <c r="F5" s="238"/>
      <c r="G5" s="4"/>
      <c r="H5" s="4"/>
      <c r="I5" s="2"/>
      <c r="J5" s="2"/>
      <c r="K5" s="2"/>
      <c r="L5" s="2"/>
      <c r="M5" s="2"/>
      <c r="N5" s="2"/>
      <c r="O5" s="2"/>
      <c r="P5" s="2"/>
      <c r="Q5" s="2"/>
      <c r="R5" s="2"/>
      <c r="S5" s="2"/>
      <c r="T5" s="2"/>
      <c r="U5" s="2"/>
      <c r="V5" s="2"/>
      <c r="W5" s="2"/>
      <c r="Y5" s="2"/>
      <c r="Z5" s="2"/>
      <c r="AB5" s="2"/>
      <c r="AC5" s="2"/>
      <c r="AE5" s="123"/>
      <c r="AF5" s="123"/>
      <c r="AG5" s="123"/>
      <c r="AH5" s="124"/>
    </row>
    <row r="6" spans="1:34" s="3" customFormat="1" ht="12.75" x14ac:dyDescent="0.2">
      <c r="A6" s="238" t="s">
        <v>15</v>
      </c>
      <c r="B6" s="238"/>
      <c r="C6" s="238"/>
      <c r="D6" s="238"/>
      <c r="E6" s="238"/>
      <c r="F6" s="238"/>
      <c r="G6" s="4"/>
      <c r="H6" s="4"/>
      <c r="I6" s="2"/>
      <c r="J6" s="2"/>
      <c r="K6" s="2"/>
      <c r="L6" s="2"/>
      <c r="M6" s="2"/>
      <c r="N6" s="2"/>
      <c r="O6" s="2"/>
      <c r="P6" s="2"/>
      <c r="Q6" s="2"/>
      <c r="R6" s="2"/>
      <c r="S6" s="2"/>
      <c r="T6" s="2"/>
      <c r="U6" s="2"/>
      <c r="V6" s="2"/>
      <c r="W6" s="2"/>
      <c r="Y6" s="2"/>
      <c r="Z6" s="2"/>
      <c r="AB6" s="2"/>
      <c r="AC6" s="2"/>
      <c r="AE6" s="123"/>
      <c r="AF6" s="123"/>
      <c r="AG6" s="123"/>
      <c r="AH6" s="124"/>
    </row>
    <row r="7" spans="1:34" s="3" customFormat="1" ht="12.75" x14ac:dyDescent="0.2">
      <c r="A7" s="4"/>
      <c r="B7" s="4"/>
      <c r="C7" s="4"/>
      <c r="D7" s="4"/>
      <c r="E7" s="4"/>
      <c r="F7" s="4"/>
      <c r="G7" s="4"/>
      <c r="H7" s="4"/>
      <c r="I7" s="2"/>
      <c r="J7" s="2"/>
      <c r="K7" s="2"/>
      <c r="L7" s="2"/>
      <c r="M7" s="2"/>
      <c r="N7" s="2"/>
      <c r="O7" s="2"/>
      <c r="P7" s="2"/>
      <c r="Q7" s="2"/>
      <c r="R7" s="2"/>
      <c r="S7" s="2"/>
      <c r="T7" s="2"/>
      <c r="U7" s="2"/>
      <c r="V7" s="2"/>
      <c r="W7" s="2"/>
      <c r="Y7" s="2"/>
      <c r="Z7" s="2"/>
      <c r="AB7" s="2"/>
      <c r="AC7" s="2"/>
      <c r="AE7" s="123"/>
      <c r="AF7" s="123"/>
      <c r="AG7" s="123"/>
      <c r="AH7" s="124"/>
    </row>
    <row r="8" spans="1:34" s="5" customFormat="1" ht="16.5" customHeight="1" x14ac:dyDescent="0.2">
      <c r="A8" s="194" t="s">
        <v>137</v>
      </c>
      <c r="B8" s="195"/>
      <c r="C8" s="195"/>
      <c r="D8" s="195"/>
      <c r="E8" s="195"/>
      <c r="F8" s="195"/>
      <c r="G8" s="153"/>
      <c r="H8" s="153"/>
      <c r="AE8" s="125"/>
      <c r="AF8" s="125"/>
      <c r="AG8" s="125"/>
      <c r="AH8" s="125"/>
    </row>
    <row r="9" spans="1:34" s="5" customFormat="1" ht="15.75" customHeight="1" x14ac:dyDescent="0.2">
      <c r="A9" s="153"/>
      <c r="B9" s="153"/>
      <c r="C9" s="153"/>
      <c r="D9" s="153"/>
      <c r="E9" s="153"/>
      <c r="F9" s="153"/>
      <c r="G9" s="153"/>
      <c r="H9" s="153"/>
      <c r="AE9" s="125"/>
      <c r="AF9" s="125"/>
      <c r="AG9" s="125"/>
      <c r="AH9" s="125"/>
    </row>
    <row r="10" spans="1:34" s="3" customFormat="1" ht="12.75" x14ac:dyDescent="0.2">
      <c r="A10" s="4"/>
      <c r="B10" s="4"/>
      <c r="C10" s="4"/>
      <c r="D10" s="4"/>
      <c r="E10" s="4"/>
      <c r="F10" s="4"/>
      <c r="G10" s="4"/>
      <c r="H10" s="4"/>
      <c r="I10" s="2"/>
      <c r="J10" s="2"/>
      <c r="K10" s="2"/>
      <c r="L10" s="2"/>
      <c r="M10" s="2"/>
      <c r="N10" s="2"/>
      <c r="O10" s="2"/>
      <c r="P10" s="2"/>
      <c r="Q10" s="2"/>
      <c r="R10" s="2"/>
      <c r="S10" s="2"/>
      <c r="T10" s="2"/>
      <c r="U10" s="2"/>
      <c r="V10" s="2"/>
      <c r="W10" s="2"/>
      <c r="Y10" s="2"/>
      <c r="Z10" s="2"/>
      <c r="AB10" s="2"/>
      <c r="AC10" s="2"/>
      <c r="AE10" s="123"/>
      <c r="AF10" s="123"/>
      <c r="AG10" s="123"/>
      <c r="AH10" s="124"/>
    </row>
    <row r="11" spans="1:34" x14ac:dyDescent="0.25">
      <c r="A11" s="38" t="s">
        <v>1</v>
      </c>
      <c r="B11" s="196" t="s">
        <v>16</v>
      </c>
      <c r="C11" s="196"/>
      <c r="D11" s="196"/>
      <c r="E11" s="196"/>
      <c r="F11" s="196"/>
      <c r="G11" s="154"/>
      <c r="H11" s="154"/>
      <c r="I11" s="8"/>
      <c r="J11" s="7"/>
      <c r="K11" s="7"/>
      <c r="L11" s="7"/>
      <c r="M11" s="7"/>
      <c r="N11" s="8"/>
      <c r="O11" s="7"/>
      <c r="P11" s="7"/>
      <c r="Q11" s="7"/>
      <c r="R11" s="7"/>
      <c r="S11" s="8"/>
      <c r="T11" s="7"/>
      <c r="U11" s="7"/>
      <c r="V11" s="7"/>
      <c r="W11" s="7"/>
      <c r="Y11" s="7"/>
      <c r="Z11" s="7"/>
      <c r="AB11" s="7"/>
      <c r="AC11" s="7"/>
      <c r="AE11" s="126"/>
      <c r="AF11" s="126"/>
      <c r="AG11" s="126"/>
    </row>
    <row r="12" spans="1:34" x14ac:dyDescent="0.25">
      <c r="A12" s="9" t="s">
        <v>17</v>
      </c>
      <c r="B12" s="6" t="s">
        <v>18</v>
      </c>
      <c r="C12" s="6"/>
      <c r="D12" s="6"/>
      <c r="E12" s="6"/>
      <c r="F12" s="7"/>
      <c r="G12" s="7"/>
      <c r="H12" s="7"/>
      <c r="I12" s="8"/>
      <c r="J12" s="7"/>
      <c r="K12" s="7"/>
      <c r="L12" s="7"/>
      <c r="M12" s="7"/>
      <c r="N12" s="8"/>
      <c r="O12" s="7"/>
      <c r="P12" s="7"/>
      <c r="Q12" s="7"/>
      <c r="R12" s="7"/>
      <c r="S12" s="8"/>
      <c r="T12" s="7"/>
      <c r="U12" s="7"/>
      <c r="V12" s="7"/>
      <c r="W12" s="7"/>
      <c r="Y12" s="7"/>
      <c r="Z12" s="7"/>
      <c r="AB12" s="7"/>
      <c r="AC12" s="7"/>
      <c r="AE12" s="126"/>
      <c r="AF12" s="126"/>
      <c r="AG12" s="126"/>
    </row>
    <row r="13" spans="1:34" ht="14.25" customHeight="1" x14ac:dyDescent="0.25">
      <c r="F13" s="7"/>
      <c r="G13" s="7"/>
      <c r="H13" s="7"/>
      <c r="I13" s="8"/>
      <c r="J13" s="7"/>
      <c r="K13" s="7"/>
      <c r="L13" s="7"/>
      <c r="M13" s="7"/>
      <c r="N13" s="8"/>
      <c r="O13" s="7"/>
      <c r="P13" s="7"/>
      <c r="Q13" s="7"/>
      <c r="R13" s="120">
        <v>1000000</v>
      </c>
      <c r="S13" s="118"/>
      <c r="T13" s="120"/>
      <c r="U13" s="120"/>
      <c r="V13" s="120">
        <v>1000000</v>
      </c>
      <c r="W13" s="120">
        <v>1000000</v>
      </c>
      <c r="Y13" s="7"/>
      <c r="Z13" s="7"/>
      <c r="AB13" s="7"/>
      <c r="AC13" s="7"/>
      <c r="AE13" s="126"/>
      <c r="AF13" s="126"/>
      <c r="AG13" s="126"/>
    </row>
    <row r="14" spans="1:34" s="12" customFormat="1" ht="27" customHeight="1" x14ac:dyDescent="0.25">
      <c r="A14" s="191" t="s">
        <v>2</v>
      </c>
      <c r="B14" s="185" t="s">
        <v>3</v>
      </c>
      <c r="C14" s="224" t="s">
        <v>101</v>
      </c>
      <c r="D14" s="185" t="s">
        <v>68</v>
      </c>
      <c r="E14" s="224" t="s">
        <v>92</v>
      </c>
      <c r="F14" s="188" t="s">
        <v>19</v>
      </c>
      <c r="G14" s="226" t="s">
        <v>106</v>
      </c>
      <c r="H14" s="181" t="s">
        <v>131</v>
      </c>
      <c r="I14" s="10"/>
      <c r="J14" s="181">
        <v>2016</v>
      </c>
      <c r="K14" s="181"/>
      <c r="L14" s="181"/>
      <c r="M14" s="181"/>
      <c r="N14" s="10"/>
      <c r="O14" s="181">
        <v>2017</v>
      </c>
      <c r="P14" s="181"/>
      <c r="Q14" s="181"/>
      <c r="R14" s="181"/>
      <c r="S14" s="11"/>
      <c r="T14" s="181">
        <v>2018</v>
      </c>
      <c r="U14" s="181"/>
      <c r="V14" s="181"/>
      <c r="W14" s="181"/>
      <c r="Y14" s="181">
        <v>2019</v>
      </c>
      <c r="Z14" s="181"/>
      <c r="AB14" s="181">
        <v>2020</v>
      </c>
      <c r="AC14" s="181"/>
      <c r="AE14" s="235" t="s">
        <v>20</v>
      </c>
      <c r="AF14" s="235"/>
      <c r="AG14" s="235"/>
      <c r="AH14" s="235"/>
    </row>
    <row r="15" spans="1:34" s="12" customFormat="1" ht="16.5" customHeight="1" x14ac:dyDescent="0.25">
      <c r="A15" s="192"/>
      <c r="B15" s="186"/>
      <c r="C15" s="189"/>
      <c r="D15" s="186"/>
      <c r="E15" s="189"/>
      <c r="F15" s="189"/>
      <c r="G15" s="226"/>
      <c r="H15" s="181"/>
      <c r="I15" s="10"/>
      <c r="J15" s="180" t="s">
        <v>4</v>
      </c>
      <c r="K15" s="180"/>
      <c r="L15" s="180" t="s">
        <v>62</v>
      </c>
      <c r="M15" s="180"/>
      <c r="N15" s="10"/>
      <c r="O15" s="180" t="s">
        <v>6</v>
      </c>
      <c r="P15" s="180"/>
      <c r="Q15" s="180" t="s">
        <v>8</v>
      </c>
      <c r="R15" s="180"/>
      <c r="S15" s="10"/>
      <c r="T15" s="180" t="s">
        <v>7</v>
      </c>
      <c r="U15" s="180"/>
      <c r="V15" s="180" t="s">
        <v>8</v>
      </c>
      <c r="W15" s="180"/>
      <c r="X15" s="10"/>
      <c r="Y15" s="218" t="s">
        <v>7</v>
      </c>
      <c r="Z15" s="218" t="s">
        <v>8</v>
      </c>
      <c r="AB15" s="218" t="s">
        <v>7</v>
      </c>
      <c r="AC15" s="218" t="s">
        <v>8</v>
      </c>
      <c r="AE15" s="218" t="s">
        <v>4</v>
      </c>
      <c r="AF15" s="218" t="s">
        <v>67</v>
      </c>
      <c r="AG15" s="218" t="s">
        <v>8</v>
      </c>
      <c r="AH15" s="218" t="s">
        <v>5</v>
      </c>
    </row>
    <row r="16" spans="1:34" s="12" customFormat="1" ht="33" x14ac:dyDescent="0.25">
      <c r="A16" s="193"/>
      <c r="B16" s="187"/>
      <c r="C16" s="225"/>
      <c r="D16" s="187"/>
      <c r="E16" s="225"/>
      <c r="F16" s="190"/>
      <c r="G16" s="226"/>
      <c r="H16" s="181"/>
      <c r="I16" s="13"/>
      <c r="J16" s="72" t="s">
        <v>60</v>
      </c>
      <c r="K16" s="152" t="s">
        <v>61</v>
      </c>
      <c r="L16" s="72" t="s">
        <v>63</v>
      </c>
      <c r="M16" s="152" t="s">
        <v>64</v>
      </c>
      <c r="N16" s="13"/>
      <c r="O16" s="72" t="s">
        <v>60</v>
      </c>
      <c r="P16" s="152" t="s">
        <v>61</v>
      </c>
      <c r="Q16" s="72" t="s">
        <v>63</v>
      </c>
      <c r="R16" s="152" t="s">
        <v>64</v>
      </c>
      <c r="S16" s="13"/>
      <c r="T16" s="72" t="s">
        <v>60</v>
      </c>
      <c r="U16" s="152" t="s">
        <v>61</v>
      </c>
      <c r="V16" s="152" t="s">
        <v>63</v>
      </c>
      <c r="W16" s="152" t="s">
        <v>64</v>
      </c>
      <c r="X16" s="10"/>
      <c r="Y16" s="219"/>
      <c r="Z16" s="219"/>
      <c r="AB16" s="219"/>
      <c r="AC16" s="219"/>
      <c r="AE16" s="219"/>
      <c r="AF16" s="219"/>
      <c r="AG16" s="219"/>
      <c r="AH16" s="219"/>
    </row>
    <row r="17" spans="1:34" ht="75.75" customHeight="1" x14ac:dyDescent="0.25">
      <c r="A17" s="200" t="s">
        <v>11</v>
      </c>
      <c r="B17" s="197" t="s">
        <v>12</v>
      </c>
      <c r="C17" s="197" t="s">
        <v>100</v>
      </c>
      <c r="D17" s="197" t="s">
        <v>69</v>
      </c>
      <c r="E17" s="227" t="s">
        <v>99</v>
      </c>
      <c r="F17" s="14" t="s">
        <v>21</v>
      </c>
      <c r="G17" s="14" t="s">
        <v>108</v>
      </c>
      <c r="H17" s="236" t="s">
        <v>132</v>
      </c>
      <c r="I17" s="15"/>
      <c r="J17" s="70">
        <v>1436</v>
      </c>
      <c r="K17" s="70">
        <v>565</v>
      </c>
      <c r="L17" s="70">
        <v>5193.9827459999997</v>
      </c>
      <c r="M17" s="34">
        <v>4172.3766720000003</v>
      </c>
      <c r="N17" s="17"/>
      <c r="O17" s="16">
        <v>1771</v>
      </c>
      <c r="P17" s="16">
        <v>1045</v>
      </c>
      <c r="Q17" s="34">
        <v>9288.5278980000003</v>
      </c>
      <c r="R17" s="34">
        <v>9269.4900300000008</v>
      </c>
      <c r="S17" s="17"/>
      <c r="T17" s="162">
        <v>832</v>
      </c>
      <c r="U17" s="162">
        <v>197</v>
      </c>
      <c r="V17" s="159">
        <v>10543.97256</v>
      </c>
      <c r="W17" s="160">
        <v>8700.2783999999992</v>
      </c>
      <c r="X17" s="142"/>
      <c r="Y17" s="16">
        <v>945</v>
      </c>
      <c r="Z17" s="34">
        <v>8399.3580000000002</v>
      </c>
      <c r="AA17" s="142"/>
      <c r="AB17" s="16">
        <v>613</v>
      </c>
      <c r="AC17" s="34">
        <v>10978.567816000001</v>
      </c>
      <c r="AD17" s="142"/>
      <c r="AE17" s="110">
        <v>4000</v>
      </c>
      <c r="AF17" s="110">
        <v>1807</v>
      </c>
      <c r="AG17" s="74">
        <v>44404.409019999999</v>
      </c>
      <c r="AH17" s="74">
        <v>22142.145102000002</v>
      </c>
    </row>
    <row r="18" spans="1:34" ht="43.5" customHeight="1" x14ac:dyDescent="0.25">
      <c r="A18" s="201"/>
      <c r="B18" s="198"/>
      <c r="C18" s="198"/>
      <c r="D18" s="198"/>
      <c r="E18" s="229"/>
      <c r="F18" s="14" t="s">
        <v>89</v>
      </c>
      <c r="G18" s="14" t="s">
        <v>109</v>
      </c>
      <c r="H18" s="237"/>
      <c r="I18" s="15"/>
      <c r="J18" s="16">
        <v>333</v>
      </c>
      <c r="K18" s="110">
        <v>439</v>
      </c>
      <c r="L18" s="16">
        <v>20057.566579999999</v>
      </c>
      <c r="M18" s="34">
        <v>18516.562233000001</v>
      </c>
      <c r="N18" s="17"/>
      <c r="O18" s="16">
        <v>220</v>
      </c>
      <c r="P18" s="16">
        <v>221</v>
      </c>
      <c r="Q18" s="34">
        <v>11882.555253</v>
      </c>
      <c r="R18" s="34">
        <v>11851.986835</v>
      </c>
      <c r="S18" s="17"/>
      <c r="T18" s="162">
        <v>330</v>
      </c>
      <c r="U18" s="164">
        <v>122</v>
      </c>
      <c r="V18" s="159">
        <v>13418.181</v>
      </c>
      <c r="W18" s="160">
        <v>3721.812754</v>
      </c>
      <c r="X18" s="142"/>
      <c r="Y18" s="16">
        <v>250</v>
      </c>
      <c r="Z18" s="34">
        <v>13684.021000000001</v>
      </c>
      <c r="AA18" s="142"/>
      <c r="AB18" s="16">
        <v>188</v>
      </c>
      <c r="AC18" s="34">
        <v>6280.9585749999997</v>
      </c>
      <c r="AD18" s="142"/>
      <c r="AE18" s="110">
        <v>1428</v>
      </c>
      <c r="AF18" s="110">
        <v>782</v>
      </c>
      <c r="AG18" s="74">
        <v>65323.282407999992</v>
      </c>
      <c r="AH18" s="74">
        <v>34090.361821999999</v>
      </c>
    </row>
    <row r="19" spans="1:34" ht="43.5" customHeight="1" x14ac:dyDescent="0.25">
      <c r="A19" s="201"/>
      <c r="B19" s="198"/>
      <c r="C19" s="198"/>
      <c r="D19" s="198"/>
      <c r="E19" s="229"/>
      <c r="F19" s="14" t="s">
        <v>91</v>
      </c>
      <c r="G19" s="14" t="s">
        <v>110</v>
      </c>
      <c r="H19" s="237"/>
      <c r="I19" s="15"/>
      <c r="J19" s="16">
        <v>201</v>
      </c>
      <c r="K19" s="16">
        <v>277</v>
      </c>
      <c r="L19" s="16">
        <v>54.545000000000002</v>
      </c>
      <c r="M19" s="34">
        <v>54.545000000000002</v>
      </c>
      <c r="N19" s="17"/>
      <c r="O19" s="16">
        <v>668</v>
      </c>
      <c r="P19" s="16">
        <v>683</v>
      </c>
      <c r="Q19" s="34">
        <v>102.76</v>
      </c>
      <c r="R19" s="34">
        <v>100.80500000000001</v>
      </c>
      <c r="S19" s="17"/>
      <c r="T19" s="162">
        <v>351</v>
      </c>
      <c r="U19" s="162">
        <v>269</v>
      </c>
      <c r="V19" s="159">
        <v>148.423</v>
      </c>
      <c r="W19" s="159">
        <v>148.423</v>
      </c>
      <c r="X19" s="142"/>
      <c r="Y19" s="16">
        <v>484</v>
      </c>
      <c r="Z19" s="34">
        <v>95.388000000000005</v>
      </c>
      <c r="AA19" s="142"/>
      <c r="AB19" s="16">
        <v>307</v>
      </c>
      <c r="AC19" s="34">
        <v>252.99001200000001</v>
      </c>
      <c r="AD19" s="142"/>
      <c r="AE19" s="110">
        <v>2102</v>
      </c>
      <c r="AF19" s="110">
        <v>1229</v>
      </c>
      <c r="AG19" s="74">
        <v>654.10601199999996</v>
      </c>
      <c r="AH19" s="74">
        <v>303.77300000000002</v>
      </c>
    </row>
    <row r="20" spans="1:34" ht="62.25" customHeight="1" x14ac:dyDescent="0.25">
      <c r="A20" s="201"/>
      <c r="B20" s="198"/>
      <c r="C20" s="198"/>
      <c r="D20" s="198"/>
      <c r="E20" s="229"/>
      <c r="F20" s="14" t="s">
        <v>84</v>
      </c>
      <c r="G20" s="14" t="s">
        <v>107</v>
      </c>
      <c r="H20" s="237"/>
      <c r="I20" s="15"/>
      <c r="J20" s="30">
        <v>1</v>
      </c>
      <c r="K20" s="30">
        <v>0.72</v>
      </c>
      <c r="L20" s="16">
        <v>4832.2331139999997</v>
      </c>
      <c r="M20" s="34">
        <v>4699.1188830000001</v>
      </c>
      <c r="N20" s="17"/>
      <c r="O20" s="30">
        <v>1</v>
      </c>
      <c r="P20" s="105">
        <v>0.94</v>
      </c>
      <c r="Q20" s="34">
        <v>7110.6509999999998</v>
      </c>
      <c r="R20" s="34">
        <v>7012.2827450000004</v>
      </c>
      <c r="S20" s="17"/>
      <c r="T20" s="163">
        <v>1</v>
      </c>
      <c r="U20" s="165">
        <v>0.91632222222222237</v>
      </c>
      <c r="V20" s="159">
        <v>6876.3614399999997</v>
      </c>
      <c r="W20" s="160">
        <v>5943.3719129999999</v>
      </c>
      <c r="X20" s="142"/>
      <c r="Y20" s="30">
        <v>1</v>
      </c>
      <c r="Z20" s="34">
        <v>7754.076</v>
      </c>
      <c r="AA20" s="142"/>
      <c r="AB20" s="30">
        <v>1</v>
      </c>
      <c r="AC20" s="34">
        <v>11375.92678</v>
      </c>
      <c r="AD20" s="142"/>
      <c r="AE20" s="132">
        <v>1</v>
      </c>
      <c r="AF20" s="132">
        <v>0.51526444444444441</v>
      </c>
      <c r="AG20" s="74">
        <v>37949.248334000004</v>
      </c>
      <c r="AH20" s="74">
        <v>17654.773540999999</v>
      </c>
    </row>
    <row r="21" spans="1:34" ht="39.75" customHeight="1" x14ac:dyDescent="0.25">
      <c r="A21" s="201"/>
      <c r="B21" s="198"/>
      <c r="C21" s="198"/>
      <c r="D21" s="198"/>
      <c r="E21" s="229"/>
      <c r="F21" s="14" t="s">
        <v>90</v>
      </c>
      <c r="G21" s="14" t="s">
        <v>111</v>
      </c>
      <c r="H21" s="237"/>
      <c r="I21" s="15"/>
      <c r="J21" s="16">
        <v>60</v>
      </c>
      <c r="K21" s="16">
        <v>52</v>
      </c>
      <c r="L21" s="16">
        <v>4892.9710850000001</v>
      </c>
      <c r="M21" s="34">
        <v>3555.560739</v>
      </c>
      <c r="N21" s="17"/>
      <c r="O21" s="16">
        <v>34</v>
      </c>
      <c r="P21" s="16">
        <v>38</v>
      </c>
      <c r="Q21" s="34">
        <v>2055.683677</v>
      </c>
      <c r="R21" s="34">
        <v>2055.683677</v>
      </c>
      <c r="S21" s="17"/>
      <c r="T21" s="162">
        <v>41</v>
      </c>
      <c r="U21" s="162">
        <v>35</v>
      </c>
      <c r="V21" s="159">
        <v>2384.7118580000001</v>
      </c>
      <c r="W21" s="161">
        <v>1598.5974140000001</v>
      </c>
      <c r="X21" s="142"/>
      <c r="Y21" s="16">
        <v>30</v>
      </c>
      <c r="Z21" s="34">
        <v>2639.4</v>
      </c>
      <c r="AA21" s="142"/>
      <c r="AB21" s="16">
        <v>209</v>
      </c>
      <c r="AC21" s="34">
        <v>2213.7287620000002</v>
      </c>
      <c r="AD21" s="142"/>
      <c r="AE21" s="110">
        <v>370</v>
      </c>
      <c r="AF21" s="110">
        <v>125</v>
      </c>
      <c r="AG21" s="74">
        <v>14186.495382000001</v>
      </c>
      <c r="AH21" s="74">
        <v>7209.8418299999994</v>
      </c>
    </row>
    <row r="22" spans="1:34" ht="94.5" customHeight="1" x14ac:dyDescent="0.25">
      <c r="A22" s="201"/>
      <c r="B22" s="198"/>
      <c r="C22" s="198"/>
      <c r="D22" s="198"/>
      <c r="E22" s="229"/>
      <c r="F22" s="14" t="s">
        <v>127</v>
      </c>
      <c r="G22" s="14" t="s">
        <v>128</v>
      </c>
      <c r="H22" s="237"/>
      <c r="I22" s="15"/>
      <c r="J22" s="16" t="s">
        <v>129</v>
      </c>
      <c r="K22" s="16" t="s">
        <v>129</v>
      </c>
      <c r="L22" s="16" t="s">
        <v>129</v>
      </c>
      <c r="M22" s="16" t="s">
        <v>129</v>
      </c>
      <c r="N22" s="17"/>
      <c r="O22" s="30">
        <v>1</v>
      </c>
      <c r="P22" s="112">
        <v>0.625</v>
      </c>
      <c r="Q22" s="34">
        <v>2566.5566699999999</v>
      </c>
      <c r="R22" s="34">
        <v>1983.9287999999999</v>
      </c>
      <c r="S22" s="17"/>
      <c r="T22" s="163">
        <v>1</v>
      </c>
      <c r="U22" s="166">
        <v>1</v>
      </c>
      <c r="V22" s="159">
        <v>9050</v>
      </c>
      <c r="W22" s="160">
        <v>9001.2489600000008</v>
      </c>
      <c r="X22" s="142"/>
      <c r="Y22" s="16" t="s">
        <v>129</v>
      </c>
      <c r="Z22" s="16" t="s">
        <v>129</v>
      </c>
      <c r="AA22" s="142"/>
      <c r="AB22" s="16" t="s">
        <v>129</v>
      </c>
      <c r="AC22" s="16" t="s">
        <v>129</v>
      </c>
      <c r="AD22" s="142"/>
      <c r="AE22" s="132">
        <v>1</v>
      </c>
      <c r="AF22" s="137">
        <v>0.8125</v>
      </c>
      <c r="AG22" s="74">
        <v>11616.55667</v>
      </c>
      <c r="AH22" s="74">
        <v>10985.17776</v>
      </c>
    </row>
    <row r="23" spans="1:34" ht="72.75" customHeight="1" x14ac:dyDescent="0.25">
      <c r="A23" s="201"/>
      <c r="B23" s="199"/>
      <c r="C23" s="199"/>
      <c r="D23" s="199"/>
      <c r="E23" s="228"/>
      <c r="F23" s="14" t="s">
        <v>139</v>
      </c>
      <c r="G23" s="14" t="s">
        <v>140</v>
      </c>
      <c r="H23" s="237"/>
      <c r="I23" s="15"/>
      <c r="J23" s="16" t="s">
        <v>129</v>
      </c>
      <c r="K23" s="16" t="s">
        <v>129</v>
      </c>
      <c r="L23" s="16" t="s">
        <v>129</v>
      </c>
      <c r="M23" s="16" t="s">
        <v>129</v>
      </c>
      <c r="N23" s="17"/>
      <c r="O23" s="16" t="s">
        <v>129</v>
      </c>
      <c r="P23" s="16" t="s">
        <v>129</v>
      </c>
      <c r="Q23" s="16" t="s">
        <v>129</v>
      </c>
      <c r="R23" s="16" t="s">
        <v>129</v>
      </c>
      <c r="S23" s="17"/>
      <c r="T23" s="16" t="s">
        <v>129</v>
      </c>
      <c r="U23" s="16" t="s">
        <v>129</v>
      </c>
      <c r="V23" s="16" t="s">
        <v>129</v>
      </c>
      <c r="W23" s="16" t="s">
        <v>129</v>
      </c>
      <c r="X23" s="142"/>
      <c r="Y23" s="30">
        <v>1</v>
      </c>
      <c r="Z23" s="34">
        <v>507</v>
      </c>
      <c r="AA23" s="142"/>
      <c r="AB23" s="16" t="s">
        <v>129</v>
      </c>
      <c r="AC23" s="16" t="s">
        <v>129</v>
      </c>
      <c r="AD23" s="142"/>
      <c r="AE23" s="132">
        <v>1</v>
      </c>
      <c r="AF23" s="137">
        <v>0</v>
      </c>
      <c r="AG23" s="74">
        <v>507</v>
      </c>
      <c r="AH23" s="74">
        <v>0</v>
      </c>
    </row>
    <row r="24" spans="1:34" s="6" customFormat="1" ht="15.75" x14ac:dyDescent="0.25">
      <c r="A24" s="18"/>
      <c r="B24" s="158" t="s">
        <v>53</v>
      </c>
      <c r="C24" s="158"/>
      <c r="D24" s="158"/>
      <c r="E24" s="158"/>
      <c r="F24" s="44"/>
      <c r="G24" s="44"/>
      <c r="H24" s="44"/>
      <c r="I24" s="45"/>
      <c r="J24" s="46"/>
      <c r="K24" s="46"/>
      <c r="L24" s="47">
        <v>35031.298524999998</v>
      </c>
      <c r="M24" s="47">
        <v>30998.163527000001</v>
      </c>
      <c r="N24" s="48"/>
      <c r="O24" s="46"/>
      <c r="P24" s="46"/>
      <c r="Q24" s="47">
        <v>33006.734497999998</v>
      </c>
      <c r="R24" s="47">
        <v>32274.177087000004</v>
      </c>
      <c r="S24" s="48"/>
      <c r="T24" s="46"/>
      <c r="U24" s="46"/>
      <c r="V24" s="47">
        <v>42421.649857999997</v>
      </c>
      <c r="W24" s="47">
        <v>29113.732441</v>
      </c>
      <c r="Y24" s="46"/>
      <c r="Z24" s="47">
        <v>33079.243000000002</v>
      </c>
      <c r="AB24" s="46"/>
      <c r="AC24" s="47">
        <v>31102.171944999995</v>
      </c>
      <c r="AE24" s="127"/>
      <c r="AF24" s="127"/>
      <c r="AG24" s="75">
        <v>174641.09782599998</v>
      </c>
      <c r="AH24" s="75">
        <v>92386.073055000015</v>
      </c>
    </row>
    <row r="25" spans="1:34" x14ac:dyDescent="0.25">
      <c r="A25" s="144"/>
      <c r="F25" s="7"/>
      <c r="G25" s="7"/>
      <c r="H25" s="7"/>
      <c r="I25" s="8"/>
      <c r="J25" s="7"/>
      <c r="K25" s="7"/>
      <c r="L25" s="7"/>
      <c r="M25" s="7"/>
      <c r="N25" s="8"/>
      <c r="O25" s="7"/>
      <c r="P25" s="7"/>
      <c r="Q25" s="7"/>
      <c r="R25" s="7"/>
      <c r="S25" s="8"/>
      <c r="T25" s="7"/>
      <c r="U25" s="7"/>
      <c r="V25" s="83"/>
      <c r="W25" s="83"/>
      <c r="Y25" s="7"/>
      <c r="Z25" s="7"/>
      <c r="AB25" s="7"/>
      <c r="AC25" s="7"/>
      <c r="AE25" s="126"/>
      <c r="AF25" s="126"/>
      <c r="AG25" s="128"/>
    </row>
    <row r="26" spans="1:34" x14ac:dyDescent="0.25">
      <c r="A26" s="6" t="s">
        <v>22</v>
      </c>
      <c r="B26" s="6" t="s">
        <v>23</v>
      </c>
      <c r="C26" s="6"/>
      <c r="D26" s="6"/>
      <c r="E26" s="6"/>
      <c r="F26" s="7"/>
      <c r="G26" s="7"/>
      <c r="H26" s="7"/>
      <c r="I26" s="8"/>
      <c r="J26" s="7"/>
      <c r="K26" s="7"/>
      <c r="L26" s="7"/>
      <c r="M26" s="7"/>
      <c r="N26" s="8"/>
      <c r="O26" s="7"/>
      <c r="P26" s="7"/>
      <c r="Q26" s="7"/>
      <c r="R26" s="7"/>
      <c r="S26" s="8"/>
      <c r="T26" s="7"/>
      <c r="U26" s="7"/>
      <c r="V26" s="7"/>
      <c r="W26" s="7"/>
      <c r="X26" s="7"/>
      <c r="Y26" s="7"/>
      <c r="Z26" s="7"/>
      <c r="AA26" s="7"/>
      <c r="AB26" s="7"/>
      <c r="AC26" s="7"/>
      <c r="AD26" s="7"/>
      <c r="AE26" s="126"/>
      <c r="AF26" s="126"/>
      <c r="AG26" s="126"/>
      <c r="AH26" s="129"/>
    </row>
    <row r="27" spans="1:34" x14ac:dyDescent="0.25">
      <c r="A27" s="9">
        <v>14</v>
      </c>
      <c r="B27" s="6" t="s">
        <v>24</v>
      </c>
      <c r="C27" s="6"/>
      <c r="D27" s="6"/>
      <c r="E27" s="6"/>
      <c r="F27" s="7"/>
      <c r="G27" s="7"/>
      <c r="H27" s="7"/>
      <c r="I27" s="8"/>
      <c r="J27" s="7"/>
      <c r="K27" s="7"/>
      <c r="L27" s="7"/>
      <c r="M27" s="7"/>
      <c r="N27" s="8"/>
      <c r="O27" s="7"/>
      <c r="P27" s="7"/>
      <c r="Q27" s="7"/>
      <c r="R27" s="7"/>
      <c r="S27" s="8"/>
      <c r="T27" s="7"/>
      <c r="U27" s="7"/>
      <c r="V27" s="84"/>
      <c r="W27" s="84"/>
      <c r="Y27" s="7"/>
      <c r="Z27" s="7"/>
      <c r="AB27" s="7"/>
      <c r="AC27" s="7"/>
      <c r="AE27" s="126"/>
      <c r="AF27" s="126"/>
      <c r="AG27" s="126"/>
    </row>
    <row r="28" spans="1:34" x14ac:dyDescent="0.25">
      <c r="F28" s="7"/>
      <c r="G28" s="7"/>
      <c r="H28" s="7"/>
      <c r="I28" s="8"/>
      <c r="J28" s="7"/>
      <c r="K28" s="7"/>
      <c r="L28" s="7"/>
      <c r="M28" s="7"/>
      <c r="N28" s="8"/>
      <c r="O28" s="7"/>
      <c r="P28" s="7"/>
      <c r="Q28" s="7"/>
      <c r="R28" s="7"/>
      <c r="S28" s="8"/>
      <c r="T28" s="7"/>
      <c r="U28" s="7"/>
      <c r="V28" s="7"/>
      <c r="W28" s="7"/>
      <c r="Y28" s="7"/>
      <c r="Z28" s="7"/>
      <c r="AB28" s="7"/>
      <c r="AC28" s="7"/>
      <c r="AE28" s="126"/>
      <c r="AF28" s="126"/>
      <c r="AG28" s="126"/>
    </row>
    <row r="29" spans="1:34" s="12" customFormat="1" ht="28.5" customHeight="1" x14ac:dyDescent="0.25">
      <c r="A29" s="181" t="s">
        <v>2</v>
      </c>
      <c r="B29" s="181" t="s">
        <v>3</v>
      </c>
      <c r="C29" s="224" t="s">
        <v>101</v>
      </c>
      <c r="D29" s="185" t="s">
        <v>68</v>
      </c>
      <c r="E29" s="224" t="s">
        <v>92</v>
      </c>
      <c r="F29" s="181" t="s">
        <v>19</v>
      </c>
      <c r="G29" s="226" t="s">
        <v>106</v>
      </c>
      <c r="H29" s="226" t="s">
        <v>131</v>
      </c>
      <c r="I29" s="10"/>
      <c r="J29" s="181">
        <v>2016</v>
      </c>
      <c r="K29" s="181"/>
      <c r="L29" s="181"/>
      <c r="M29" s="181"/>
      <c r="N29" s="10"/>
      <c r="O29" s="181">
        <v>2017</v>
      </c>
      <c r="P29" s="181"/>
      <c r="Q29" s="181"/>
      <c r="R29" s="181"/>
      <c r="S29" s="10"/>
      <c r="T29" s="181">
        <v>2018</v>
      </c>
      <c r="U29" s="181"/>
      <c r="V29" s="181"/>
      <c r="W29" s="181"/>
      <c r="Y29" s="181">
        <v>2019</v>
      </c>
      <c r="Z29" s="181"/>
      <c r="AB29" s="181">
        <v>2020</v>
      </c>
      <c r="AC29" s="181"/>
      <c r="AE29" s="235" t="s">
        <v>20</v>
      </c>
      <c r="AF29" s="235"/>
      <c r="AG29" s="235"/>
      <c r="AH29" s="235"/>
    </row>
    <row r="30" spans="1:34" s="12" customFormat="1" ht="16.5" customHeight="1" x14ac:dyDescent="0.25">
      <c r="A30" s="181"/>
      <c r="B30" s="181"/>
      <c r="C30" s="189"/>
      <c r="D30" s="186"/>
      <c r="E30" s="189"/>
      <c r="F30" s="181"/>
      <c r="G30" s="226"/>
      <c r="H30" s="226"/>
      <c r="I30" s="10"/>
      <c r="J30" s="180" t="s">
        <v>4</v>
      </c>
      <c r="K30" s="180"/>
      <c r="L30" s="180" t="s">
        <v>62</v>
      </c>
      <c r="M30" s="180"/>
      <c r="N30" s="10"/>
      <c r="O30" s="180" t="s">
        <v>6</v>
      </c>
      <c r="P30" s="180"/>
      <c r="Q30" s="180" t="s">
        <v>8</v>
      </c>
      <c r="R30" s="180"/>
      <c r="S30" s="10"/>
      <c r="T30" s="180" t="s">
        <v>7</v>
      </c>
      <c r="U30" s="180"/>
      <c r="V30" s="180" t="s">
        <v>8</v>
      </c>
      <c r="W30" s="180"/>
      <c r="Y30" s="218" t="s">
        <v>7</v>
      </c>
      <c r="Z30" s="218" t="s">
        <v>8</v>
      </c>
      <c r="AB30" s="218" t="s">
        <v>7</v>
      </c>
      <c r="AC30" s="218" t="s">
        <v>8</v>
      </c>
      <c r="AE30" s="218" t="s">
        <v>4</v>
      </c>
      <c r="AF30" s="218" t="s">
        <v>67</v>
      </c>
      <c r="AG30" s="218" t="s">
        <v>8</v>
      </c>
      <c r="AH30" s="218" t="s">
        <v>5</v>
      </c>
    </row>
    <row r="31" spans="1:34" s="12" customFormat="1" ht="33" x14ac:dyDescent="0.25">
      <c r="A31" s="181"/>
      <c r="B31" s="181"/>
      <c r="C31" s="225"/>
      <c r="D31" s="187"/>
      <c r="E31" s="225"/>
      <c r="F31" s="181"/>
      <c r="G31" s="226"/>
      <c r="H31" s="226"/>
      <c r="I31" s="13"/>
      <c r="J31" s="72" t="s">
        <v>60</v>
      </c>
      <c r="K31" s="152" t="s">
        <v>61</v>
      </c>
      <c r="L31" s="72" t="s">
        <v>65</v>
      </c>
      <c r="M31" s="152" t="s">
        <v>64</v>
      </c>
      <c r="N31" s="13"/>
      <c r="O31" s="152" t="s">
        <v>60</v>
      </c>
      <c r="P31" s="152" t="s">
        <v>61</v>
      </c>
      <c r="Q31" s="152" t="s">
        <v>65</v>
      </c>
      <c r="R31" s="152" t="s">
        <v>64</v>
      </c>
      <c r="S31" s="13"/>
      <c r="T31" s="152" t="s">
        <v>60</v>
      </c>
      <c r="U31" s="152" t="s">
        <v>61</v>
      </c>
      <c r="V31" s="152" t="s">
        <v>65</v>
      </c>
      <c r="W31" s="152" t="s">
        <v>64</v>
      </c>
      <c r="Y31" s="219"/>
      <c r="Z31" s="219"/>
      <c r="AB31" s="219"/>
      <c r="AC31" s="219"/>
      <c r="AE31" s="219"/>
      <c r="AF31" s="219"/>
      <c r="AG31" s="219"/>
      <c r="AH31" s="219"/>
    </row>
    <row r="32" spans="1:34" ht="115.5" customHeight="1" x14ac:dyDescent="0.25">
      <c r="A32" s="214" t="s">
        <v>25</v>
      </c>
      <c r="B32" s="215" t="s">
        <v>26</v>
      </c>
      <c r="C32" s="215" t="s">
        <v>102</v>
      </c>
      <c r="D32" s="215" t="s">
        <v>70</v>
      </c>
      <c r="E32" s="215" t="s">
        <v>93</v>
      </c>
      <c r="F32" s="14" t="s">
        <v>112</v>
      </c>
      <c r="G32" s="14" t="s">
        <v>113</v>
      </c>
      <c r="H32" s="234" t="s">
        <v>132</v>
      </c>
      <c r="I32" s="15"/>
      <c r="J32" s="30">
        <v>1</v>
      </c>
      <c r="K32" s="30">
        <v>0.4</v>
      </c>
      <c r="L32" s="39">
        <v>1223.1183265</v>
      </c>
      <c r="M32" s="39">
        <v>1161.6879162499999</v>
      </c>
      <c r="N32" s="17"/>
      <c r="O32" s="30">
        <v>1</v>
      </c>
      <c r="P32" s="113">
        <v>0.95199999999999996</v>
      </c>
      <c r="Q32" s="34">
        <v>1564.992146</v>
      </c>
      <c r="R32" s="34">
        <v>1542.0520120000001</v>
      </c>
      <c r="S32" s="17"/>
      <c r="T32" s="132">
        <v>1</v>
      </c>
      <c r="U32" s="168">
        <v>0.37380000000000002</v>
      </c>
      <c r="V32" s="34">
        <v>1466.5912000000001</v>
      </c>
      <c r="W32" s="34">
        <v>1332.9038849999999</v>
      </c>
      <c r="X32" s="142"/>
      <c r="Y32" s="30">
        <v>1</v>
      </c>
      <c r="Z32" s="34">
        <v>1057.4019000000001</v>
      </c>
      <c r="AA32" s="142"/>
      <c r="AB32" s="30">
        <v>1</v>
      </c>
      <c r="AC32" s="28">
        <v>80.495666999999997</v>
      </c>
      <c r="AD32" s="142"/>
      <c r="AE32" s="132">
        <v>1</v>
      </c>
      <c r="AF32" s="103">
        <v>0.34516000000000002</v>
      </c>
      <c r="AG32" s="73">
        <v>5392.5992395000003</v>
      </c>
      <c r="AH32" s="73">
        <v>4036.6438132499998</v>
      </c>
    </row>
    <row r="33" spans="1:34" ht="126.75" customHeight="1" x14ac:dyDescent="0.25">
      <c r="A33" s="214"/>
      <c r="B33" s="215"/>
      <c r="C33" s="215"/>
      <c r="D33" s="215"/>
      <c r="E33" s="215"/>
      <c r="F33" s="19" t="s">
        <v>49</v>
      </c>
      <c r="G33" s="19" t="s">
        <v>114</v>
      </c>
      <c r="H33" s="234"/>
      <c r="I33" s="15"/>
      <c r="J33" s="30">
        <v>1</v>
      </c>
      <c r="K33" s="30">
        <v>0.4</v>
      </c>
      <c r="L33" s="39">
        <v>8319.1462095000006</v>
      </c>
      <c r="M33" s="39">
        <v>8174.6807357500002</v>
      </c>
      <c r="N33" s="17"/>
      <c r="O33" s="30">
        <v>1</v>
      </c>
      <c r="P33" s="113">
        <v>0.4</v>
      </c>
      <c r="Q33" s="34">
        <v>10968.717255</v>
      </c>
      <c r="R33" s="34">
        <v>10793.990706000001</v>
      </c>
      <c r="S33" s="17"/>
      <c r="T33" s="132">
        <v>1</v>
      </c>
      <c r="U33" s="167">
        <v>0.96020000000000005</v>
      </c>
      <c r="V33" s="34">
        <v>10039.020095</v>
      </c>
      <c r="W33" s="34">
        <v>8333.0910299999996</v>
      </c>
      <c r="X33" s="142"/>
      <c r="Y33" s="30">
        <v>1</v>
      </c>
      <c r="Z33" s="28">
        <v>19782.731100000001</v>
      </c>
      <c r="AA33" s="142"/>
      <c r="AB33" s="30">
        <v>1</v>
      </c>
      <c r="AC33" s="28">
        <v>10304.486999999999</v>
      </c>
      <c r="AD33" s="142"/>
      <c r="AE33" s="132">
        <v>1</v>
      </c>
      <c r="AF33" s="103">
        <v>0.35204000000000002</v>
      </c>
      <c r="AG33" s="73">
        <v>59414.101659500004</v>
      </c>
      <c r="AH33" s="73">
        <v>27301.76247175</v>
      </c>
    </row>
    <row r="34" spans="1:34" ht="126.75" customHeight="1" x14ac:dyDescent="0.25">
      <c r="A34" s="214"/>
      <c r="B34" s="215"/>
      <c r="C34" s="215"/>
      <c r="D34" s="215"/>
      <c r="E34" s="215"/>
      <c r="F34" s="14" t="s">
        <v>139</v>
      </c>
      <c r="G34" s="14" t="s">
        <v>140</v>
      </c>
      <c r="H34" s="234"/>
      <c r="I34" s="15"/>
      <c r="J34" s="16" t="s">
        <v>129</v>
      </c>
      <c r="K34" s="16" t="s">
        <v>129</v>
      </c>
      <c r="L34" s="16">
        <v>0</v>
      </c>
      <c r="M34" s="16">
        <v>0</v>
      </c>
      <c r="N34" s="17"/>
      <c r="O34" s="16" t="s">
        <v>129</v>
      </c>
      <c r="P34" s="16" t="s">
        <v>129</v>
      </c>
      <c r="Q34" s="16">
        <v>0</v>
      </c>
      <c r="R34" s="16">
        <v>0</v>
      </c>
      <c r="S34" s="17"/>
      <c r="T34" s="16" t="s">
        <v>129</v>
      </c>
      <c r="U34" s="16" t="s">
        <v>129</v>
      </c>
      <c r="V34" s="16">
        <v>0</v>
      </c>
      <c r="W34" s="16">
        <v>0</v>
      </c>
      <c r="X34" s="142"/>
      <c r="Y34" s="30">
        <v>1</v>
      </c>
      <c r="Z34" s="28">
        <v>65</v>
      </c>
      <c r="AA34" s="142"/>
      <c r="AB34" s="30">
        <v>0</v>
      </c>
      <c r="AC34" s="28">
        <v>0</v>
      </c>
      <c r="AD34" s="142"/>
      <c r="AE34" s="30">
        <v>1</v>
      </c>
      <c r="AF34" s="103">
        <v>0</v>
      </c>
      <c r="AG34" s="73">
        <v>65</v>
      </c>
      <c r="AH34" s="73">
        <v>0</v>
      </c>
    </row>
    <row r="35" spans="1:34" s="6" customFormat="1" ht="15.75" x14ac:dyDescent="0.25">
      <c r="A35" s="151"/>
      <c r="B35" s="155" t="s">
        <v>54</v>
      </c>
      <c r="C35" s="155"/>
      <c r="D35" s="76"/>
      <c r="E35" s="76"/>
      <c r="F35" s="50"/>
      <c r="G35" s="50"/>
      <c r="H35" s="65"/>
      <c r="I35" s="45"/>
      <c r="J35" s="51"/>
      <c r="K35" s="101"/>
      <c r="L35" s="52">
        <v>9542.2645360000006</v>
      </c>
      <c r="M35" s="52">
        <v>9336.368652000001</v>
      </c>
      <c r="N35" s="48"/>
      <c r="O35" s="114"/>
      <c r="P35" s="114"/>
      <c r="Q35" s="115">
        <v>12533.709401</v>
      </c>
      <c r="R35" s="115">
        <v>12336.042718000001</v>
      </c>
      <c r="S35" s="48"/>
      <c r="T35" s="51"/>
      <c r="U35" s="51"/>
      <c r="V35" s="52">
        <v>11505.611295000001</v>
      </c>
      <c r="W35" s="52">
        <v>9665.9949149999993</v>
      </c>
      <c r="Y35" s="51"/>
      <c r="Z35" s="52">
        <v>20905.133000000002</v>
      </c>
      <c r="AB35" s="51"/>
      <c r="AC35" s="52">
        <v>10384.982666999998</v>
      </c>
      <c r="AE35" s="127"/>
      <c r="AF35" s="127"/>
      <c r="AG35" s="134">
        <v>64871.700899000003</v>
      </c>
      <c r="AH35" s="134">
        <v>31338.406285000001</v>
      </c>
    </row>
    <row r="36" spans="1:34" s="25" customFormat="1" ht="96.75" customHeight="1" x14ac:dyDescent="0.25">
      <c r="A36" s="208" t="s">
        <v>10</v>
      </c>
      <c r="B36" s="211" t="s">
        <v>27</v>
      </c>
      <c r="C36" s="211" t="s">
        <v>103</v>
      </c>
      <c r="D36" s="231" t="s">
        <v>71</v>
      </c>
      <c r="E36" s="231" t="s">
        <v>94</v>
      </c>
      <c r="F36" s="19" t="s">
        <v>141</v>
      </c>
      <c r="G36" s="19" t="s">
        <v>115</v>
      </c>
      <c r="H36" s="230" t="s">
        <v>132</v>
      </c>
      <c r="I36" s="22"/>
      <c r="J36" s="16">
        <v>500</v>
      </c>
      <c r="K36" s="16">
        <v>509</v>
      </c>
      <c r="L36" s="16">
        <v>641.70847700000002</v>
      </c>
      <c r="M36" s="34">
        <v>622.55181300000004</v>
      </c>
      <c r="N36" s="24"/>
      <c r="O36" s="23">
        <v>11600</v>
      </c>
      <c r="P36" s="23">
        <v>11651</v>
      </c>
      <c r="Q36" s="34">
        <v>2165.6888880000001</v>
      </c>
      <c r="R36" s="34">
        <v>2163.7998870000001</v>
      </c>
      <c r="S36" s="24"/>
      <c r="T36" s="23">
        <v>11450</v>
      </c>
      <c r="U36" s="174">
        <v>11676</v>
      </c>
      <c r="V36" s="169">
        <v>1650.4239</v>
      </c>
      <c r="W36" s="169">
        <v>1618.7311950000001</v>
      </c>
      <c r="X36" s="142"/>
      <c r="Y36" s="16">
        <v>10600</v>
      </c>
      <c r="Z36" s="28">
        <v>2017.374</v>
      </c>
      <c r="AA36" s="142"/>
      <c r="AB36" s="16">
        <v>40</v>
      </c>
      <c r="AC36" s="31">
        <v>1576.7217823333335</v>
      </c>
      <c r="AD36" s="142"/>
      <c r="AE36" s="110">
        <v>34250</v>
      </c>
      <c r="AF36" s="110">
        <v>23836</v>
      </c>
      <c r="AG36" s="73">
        <v>8051.9170473333343</v>
      </c>
      <c r="AH36" s="73">
        <v>4405.0828950000005</v>
      </c>
    </row>
    <row r="37" spans="1:34" s="25" customFormat="1" ht="81.75" customHeight="1" x14ac:dyDescent="0.25">
      <c r="A37" s="209"/>
      <c r="B37" s="212"/>
      <c r="C37" s="212"/>
      <c r="D37" s="232"/>
      <c r="E37" s="232"/>
      <c r="F37" s="19" t="s">
        <v>126</v>
      </c>
      <c r="G37" s="19" t="s">
        <v>116</v>
      </c>
      <c r="H37" s="230"/>
      <c r="I37" s="22"/>
      <c r="J37" s="16">
        <v>3492</v>
      </c>
      <c r="K37" s="16">
        <v>3517</v>
      </c>
      <c r="L37" s="16">
        <v>641.70847700000002</v>
      </c>
      <c r="M37" s="34">
        <v>622.55181300000004</v>
      </c>
      <c r="N37" s="24"/>
      <c r="O37" s="23">
        <v>4610</v>
      </c>
      <c r="P37" s="23">
        <v>4613</v>
      </c>
      <c r="Q37" s="34">
        <v>1489.0360880000001</v>
      </c>
      <c r="R37" s="34">
        <v>1489.0360880000001</v>
      </c>
      <c r="S37" s="24"/>
      <c r="T37" s="23">
        <v>350</v>
      </c>
      <c r="U37" s="173">
        <v>333</v>
      </c>
      <c r="V37" s="169">
        <v>431.49076500000001</v>
      </c>
      <c r="W37" s="170">
        <v>425.41244799999998</v>
      </c>
      <c r="X37" s="142"/>
      <c r="Y37" s="16">
        <v>75</v>
      </c>
      <c r="Z37" s="28">
        <v>307.65899999999999</v>
      </c>
      <c r="AA37" s="142"/>
      <c r="AB37" s="16">
        <v>55</v>
      </c>
      <c r="AC37" s="31">
        <v>1135.3067333333333</v>
      </c>
      <c r="AD37" s="142"/>
      <c r="AE37" s="16">
        <v>8610</v>
      </c>
      <c r="AF37" s="110">
        <v>8463</v>
      </c>
      <c r="AG37" s="73">
        <v>4005.2010633333334</v>
      </c>
      <c r="AH37" s="73">
        <v>2537.0003489999999</v>
      </c>
    </row>
    <row r="38" spans="1:34" s="25" customFormat="1" ht="148.5" customHeight="1" x14ac:dyDescent="0.25">
      <c r="A38" s="210"/>
      <c r="B38" s="213"/>
      <c r="C38" s="213"/>
      <c r="D38" s="233"/>
      <c r="E38" s="233"/>
      <c r="F38" s="19" t="s">
        <v>52</v>
      </c>
      <c r="G38" s="19" t="s">
        <v>117</v>
      </c>
      <c r="H38" s="230"/>
      <c r="I38" s="22"/>
      <c r="J38" s="16">
        <v>28</v>
      </c>
      <c r="K38" s="16">
        <v>44</v>
      </c>
      <c r="L38" s="16">
        <v>981.58304599999997</v>
      </c>
      <c r="M38" s="34">
        <v>870.98047899999995</v>
      </c>
      <c r="N38" s="24"/>
      <c r="O38" s="23">
        <v>68</v>
      </c>
      <c r="P38" s="23">
        <v>68</v>
      </c>
      <c r="Q38" s="34">
        <v>900.72102400000006</v>
      </c>
      <c r="R38" s="34">
        <v>900.72102400000006</v>
      </c>
      <c r="S38" s="24"/>
      <c r="T38" s="23">
        <v>82</v>
      </c>
      <c r="U38" s="173">
        <v>73</v>
      </c>
      <c r="V38" s="172">
        <v>1984.1040720000001</v>
      </c>
      <c r="W38" s="171">
        <v>1743.872065</v>
      </c>
      <c r="X38" s="142"/>
      <c r="Y38" s="16">
        <v>68</v>
      </c>
      <c r="Z38" s="28">
        <v>1305.0650000000001</v>
      </c>
      <c r="AA38" s="142"/>
      <c r="AB38" s="16">
        <v>52</v>
      </c>
      <c r="AC38" s="31">
        <v>1523.1228183333333</v>
      </c>
      <c r="AD38" s="142"/>
      <c r="AE38" s="110">
        <v>314</v>
      </c>
      <c r="AF38" s="110">
        <v>185</v>
      </c>
      <c r="AG38" s="73">
        <v>6694.595960333334</v>
      </c>
      <c r="AH38" s="73">
        <v>3515.5735679999998</v>
      </c>
    </row>
    <row r="39" spans="1:34" s="57" customFormat="1" ht="15.75" x14ac:dyDescent="0.25">
      <c r="A39" s="156"/>
      <c r="B39" s="157" t="s">
        <v>55</v>
      </c>
      <c r="C39" s="157"/>
      <c r="D39" s="157"/>
      <c r="E39" s="157"/>
      <c r="F39" s="50"/>
      <c r="G39" s="50"/>
      <c r="H39" s="65"/>
      <c r="I39" s="53"/>
      <c r="J39" s="54"/>
      <c r="K39" s="54"/>
      <c r="L39" s="55">
        <v>2265</v>
      </c>
      <c r="M39" s="55">
        <v>2116.0841049999999</v>
      </c>
      <c r="N39" s="56"/>
      <c r="O39" s="54"/>
      <c r="P39" s="54"/>
      <c r="Q39" s="55">
        <v>4555.4460000000008</v>
      </c>
      <c r="R39" s="55">
        <v>4553.5569990000004</v>
      </c>
      <c r="S39" s="56"/>
      <c r="T39" s="54"/>
      <c r="U39" s="54"/>
      <c r="V39" s="55">
        <v>4066.0187370000003</v>
      </c>
      <c r="W39" s="55">
        <v>3788.0157079999999</v>
      </c>
      <c r="Y39" s="54"/>
      <c r="Z39" s="55">
        <v>3630.098</v>
      </c>
      <c r="AB39" s="54"/>
      <c r="AC39" s="55">
        <v>4235.1513340000001</v>
      </c>
      <c r="AE39" s="127"/>
      <c r="AF39" s="127"/>
      <c r="AG39" s="133">
        <v>18751.714071000002</v>
      </c>
      <c r="AH39" s="133">
        <v>10457.656812000001</v>
      </c>
    </row>
    <row r="40" spans="1:34" s="25" customFormat="1" ht="85.5" customHeight="1" x14ac:dyDescent="0.25">
      <c r="A40" s="205" t="s">
        <v>28</v>
      </c>
      <c r="B40" s="197" t="s">
        <v>29</v>
      </c>
      <c r="C40" s="197" t="s">
        <v>104</v>
      </c>
      <c r="D40" s="227" t="s">
        <v>72</v>
      </c>
      <c r="E40" s="227" t="s">
        <v>95</v>
      </c>
      <c r="F40" s="19" t="s">
        <v>30</v>
      </c>
      <c r="G40" s="19" t="s">
        <v>118</v>
      </c>
      <c r="H40" s="230" t="s">
        <v>132</v>
      </c>
      <c r="I40" s="22"/>
      <c r="J40" s="16">
        <v>1001</v>
      </c>
      <c r="K40" s="16">
        <v>1001</v>
      </c>
      <c r="L40" s="106">
        <v>1768.5454580000001</v>
      </c>
      <c r="M40" s="107">
        <v>1356.4835599999999</v>
      </c>
      <c r="N40" s="24"/>
      <c r="O40" s="23">
        <v>1000</v>
      </c>
      <c r="P40" s="23">
        <v>690</v>
      </c>
      <c r="Q40" s="74">
        <v>3740.2209979999998</v>
      </c>
      <c r="R40" s="74">
        <v>3634.9599349999999</v>
      </c>
      <c r="S40" s="24"/>
      <c r="T40" s="16">
        <v>2500</v>
      </c>
      <c r="U40" s="179">
        <v>2152</v>
      </c>
      <c r="V40" s="176">
        <v>4670.7256520000001</v>
      </c>
      <c r="W40" s="175">
        <v>4289.0661799999998</v>
      </c>
      <c r="X40" s="142"/>
      <c r="Y40" s="16">
        <v>3000</v>
      </c>
      <c r="Z40" s="136">
        <v>12250.464</v>
      </c>
      <c r="AA40" s="143"/>
      <c r="AB40" s="110">
        <v>2809</v>
      </c>
      <c r="AC40" s="73">
        <v>2442</v>
      </c>
      <c r="AD40" s="142"/>
      <c r="AE40" s="110">
        <v>10000</v>
      </c>
      <c r="AF40" s="110">
        <v>3843</v>
      </c>
      <c r="AG40" s="73">
        <v>24871.956107999998</v>
      </c>
      <c r="AH40" s="73">
        <v>9280.5096749999993</v>
      </c>
    </row>
    <row r="41" spans="1:34" s="25" customFormat="1" ht="81.75" customHeight="1" x14ac:dyDescent="0.25">
      <c r="A41" s="206"/>
      <c r="B41" s="198"/>
      <c r="C41" s="198"/>
      <c r="D41" s="229"/>
      <c r="E41" s="229"/>
      <c r="F41" s="19" t="s">
        <v>138</v>
      </c>
      <c r="G41" s="19" t="s">
        <v>119</v>
      </c>
      <c r="H41" s="230"/>
      <c r="I41" s="22"/>
      <c r="J41" s="16">
        <v>1</v>
      </c>
      <c r="K41" s="16">
        <v>1</v>
      </c>
      <c r="L41" s="106">
        <v>297.15548999999999</v>
      </c>
      <c r="M41" s="107">
        <v>266.11915499999998</v>
      </c>
      <c r="N41" s="24"/>
      <c r="O41" s="23">
        <v>3</v>
      </c>
      <c r="P41" s="23">
        <v>3</v>
      </c>
      <c r="Q41" s="74">
        <v>174.02986799999999</v>
      </c>
      <c r="R41" s="74">
        <v>54.207878000000001</v>
      </c>
      <c r="S41" s="34"/>
      <c r="T41" s="16">
        <v>1</v>
      </c>
      <c r="U41" s="179">
        <v>1</v>
      </c>
      <c r="V41" s="177">
        <v>3006.1925000000001</v>
      </c>
      <c r="W41" s="175">
        <v>89.852739</v>
      </c>
      <c r="X41" s="142"/>
      <c r="Y41" s="16">
        <v>3</v>
      </c>
      <c r="Z41" s="136">
        <v>421.29199999999997</v>
      </c>
      <c r="AA41" s="143"/>
      <c r="AB41" s="110">
        <v>1</v>
      </c>
      <c r="AC41" s="73">
        <v>155.82866666666666</v>
      </c>
      <c r="AD41" s="142"/>
      <c r="AE41" s="110">
        <v>9</v>
      </c>
      <c r="AF41" s="110">
        <v>5</v>
      </c>
      <c r="AG41" s="73">
        <v>4054.4985246666665</v>
      </c>
      <c r="AH41" s="73">
        <v>410.17977199999996</v>
      </c>
    </row>
    <row r="42" spans="1:34" ht="69" customHeight="1" x14ac:dyDescent="0.25">
      <c r="A42" s="207"/>
      <c r="B42" s="199"/>
      <c r="C42" s="199"/>
      <c r="D42" s="228"/>
      <c r="E42" s="228"/>
      <c r="F42" s="19" t="s">
        <v>32</v>
      </c>
      <c r="G42" s="19" t="s">
        <v>120</v>
      </c>
      <c r="H42" s="230"/>
      <c r="I42" s="15"/>
      <c r="J42" s="16">
        <v>3</v>
      </c>
      <c r="K42" s="16">
        <v>3</v>
      </c>
      <c r="L42" s="106">
        <v>1687.8340490000001</v>
      </c>
      <c r="M42" s="107">
        <v>1517.0851279999999</v>
      </c>
      <c r="N42" s="17"/>
      <c r="O42" s="16">
        <v>1</v>
      </c>
      <c r="P42" s="16">
        <v>0</v>
      </c>
      <c r="Q42" s="74">
        <v>2339.197948</v>
      </c>
      <c r="R42" s="74">
        <v>2288.7374009999999</v>
      </c>
      <c r="S42" s="26"/>
      <c r="T42" s="16">
        <v>1</v>
      </c>
      <c r="U42" s="179">
        <v>0</v>
      </c>
      <c r="V42" s="178">
        <v>2300.2178479999998</v>
      </c>
      <c r="W42" s="175">
        <v>2019.0364480000001</v>
      </c>
      <c r="X42" s="142"/>
      <c r="Y42" s="16">
        <v>3</v>
      </c>
      <c r="Z42" s="136">
        <v>887.08799999999997</v>
      </c>
      <c r="AA42" s="143"/>
      <c r="AB42" s="110">
        <v>0</v>
      </c>
      <c r="AC42" s="74">
        <v>0</v>
      </c>
      <c r="AD42" s="142"/>
      <c r="AE42" s="110">
        <v>7</v>
      </c>
      <c r="AF42" s="110">
        <v>3</v>
      </c>
      <c r="AG42" s="73">
        <v>7214.337845</v>
      </c>
      <c r="AH42" s="73">
        <v>5824.8589769999999</v>
      </c>
    </row>
    <row r="43" spans="1:34" s="6" customFormat="1" ht="15.75" x14ac:dyDescent="0.25">
      <c r="A43" s="61"/>
      <c r="B43" s="62" t="s">
        <v>56</v>
      </c>
      <c r="C43" s="62"/>
      <c r="D43" s="62"/>
      <c r="E43" s="62"/>
      <c r="F43" s="50"/>
      <c r="G43" s="50"/>
      <c r="H43" s="65"/>
      <c r="I43" s="45"/>
      <c r="J43" s="46"/>
      <c r="K43" s="46"/>
      <c r="L43" s="47">
        <v>3753.5349970000002</v>
      </c>
      <c r="M43" s="47">
        <v>3139.6878429999997</v>
      </c>
      <c r="N43" s="48"/>
      <c r="O43" s="46"/>
      <c r="P43" s="46"/>
      <c r="Q43" s="47">
        <v>6253.4488139999994</v>
      </c>
      <c r="R43" s="47">
        <v>5977.9052140000003</v>
      </c>
      <c r="S43" s="59"/>
      <c r="T43" s="46"/>
      <c r="U43" s="46"/>
      <c r="V43" s="75">
        <v>9977.1360000000004</v>
      </c>
      <c r="W43" s="47">
        <v>6397.9553669999996</v>
      </c>
      <c r="Y43" s="46"/>
      <c r="Z43" s="60">
        <v>13558.843999999999</v>
      </c>
      <c r="AB43" s="46"/>
      <c r="AC43" s="47">
        <v>2597.8286666666668</v>
      </c>
      <c r="AE43" s="127"/>
      <c r="AF43" s="127"/>
      <c r="AG43" s="75">
        <v>36140.792477666662</v>
      </c>
      <c r="AH43" s="75">
        <v>15515.548423999999</v>
      </c>
    </row>
    <row r="44" spans="1:34" s="6" customFormat="1" ht="15.75" x14ac:dyDescent="0.25">
      <c r="A44" s="63"/>
      <c r="B44" s="64"/>
      <c r="C44" s="64"/>
      <c r="D44" s="64"/>
      <c r="E44" s="64"/>
      <c r="F44" s="65"/>
      <c r="G44" s="65"/>
      <c r="H44" s="65"/>
      <c r="I44" s="45"/>
      <c r="J44" s="66"/>
      <c r="K44" s="66"/>
      <c r="L44" s="67"/>
      <c r="M44" s="67"/>
      <c r="N44" s="48"/>
      <c r="O44" s="66"/>
      <c r="P44" s="66"/>
      <c r="Q44" s="67"/>
      <c r="R44" s="67"/>
      <c r="S44" s="59"/>
      <c r="T44" s="66"/>
      <c r="U44" s="66"/>
      <c r="V44" s="67"/>
      <c r="W44" s="67"/>
      <c r="Y44" s="119"/>
      <c r="Z44" s="68"/>
      <c r="AB44" s="66"/>
      <c r="AC44" s="67"/>
      <c r="AE44" s="130"/>
      <c r="AF44" s="130"/>
      <c r="AG44" s="69"/>
      <c r="AH44" s="69"/>
    </row>
    <row r="45" spans="1:34" x14ac:dyDescent="0.25">
      <c r="B45" s="144"/>
      <c r="C45" s="144"/>
      <c r="D45" s="144"/>
      <c r="E45" s="144"/>
      <c r="AB45" s="32"/>
    </row>
    <row r="46" spans="1:34" x14ac:dyDescent="0.25">
      <c r="A46" s="6" t="s">
        <v>33</v>
      </c>
      <c r="B46" s="6" t="s">
        <v>34</v>
      </c>
      <c r="C46" s="6"/>
      <c r="D46" s="6"/>
      <c r="E46" s="6"/>
      <c r="F46" s="7"/>
      <c r="G46" s="7"/>
      <c r="H46" s="7"/>
      <c r="I46" s="8"/>
      <c r="J46" s="7"/>
      <c r="K46" s="7"/>
      <c r="L46" s="7"/>
      <c r="M46" s="7"/>
      <c r="N46" s="8"/>
      <c r="O46" s="7"/>
      <c r="P46" s="7"/>
      <c r="Q46" s="7"/>
      <c r="R46" s="7"/>
      <c r="S46" s="8"/>
      <c r="T46" s="7"/>
      <c r="U46" s="7"/>
      <c r="V46" s="7"/>
      <c r="W46" s="7"/>
      <c r="Y46" s="7"/>
      <c r="Z46" s="7"/>
      <c r="AB46" s="7"/>
      <c r="AC46" s="7"/>
      <c r="AE46" s="126"/>
      <c r="AF46" s="126"/>
      <c r="AG46" s="126"/>
    </row>
    <row r="47" spans="1:34" x14ac:dyDescent="0.25">
      <c r="A47" s="9">
        <v>42</v>
      </c>
      <c r="B47" s="6" t="s">
        <v>35</v>
      </c>
      <c r="C47" s="6"/>
      <c r="D47" s="6"/>
      <c r="E47" s="6"/>
      <c r="F47" s="7"/>
      <c r="G47" s="7"/>
      <c r="H47" s="7"/>
      <c r="I47" s="8"/>
      <c r="J47" s="7"/>
      <c r="K47" s="7"/>
      <c r="L47" s="7"/>
      <c r="M47" s="7"/>
      <c r="N47" s="8"/>
      <c r="O47" s="7"/>
      <c r="P47" s="7"/>
      <c r="Q47" s="7"/>
      <c r="R47" s="7"/>
      <c r="S47" s="8"/>
      <c r="T47" s="7"/>
      <c r="U47" s="7"/>
      <c r="V47" s="7"/>
      <c r="W47" s="7"/>
      <c r="Y47" s="7"/>
      <c r="Z47" s="7"/>
      <c r="AB47" s="7"/>
      <c r="AC47" s="7"/>
      <c r="AE47" s="126"/>
      <c r="AF47" s="126"/>
      <c r="AG47" s="126"/>
    </row>
    <row r="48" spans="1:34" x14ac:dyDescent="0.25">
      <c r="A48" s="9"/>
      <c r="B48" s="6"/>
      <c r="C48" s="6"/>
      <c r="D48" s="6"/>
      <c r="E48" s="6"/>
      <c r="F48" s="7"/>
      <c r="G48" s="7"/>
      <c r="H48" s="7"/>
      <c r="I48" s="8"/>
      <c r="J48" s="7"/>
      <c r="K48" s="7"/>
      <c r="L48" s="7"/>
      <c r="M48" s="7"/>
      <c r="N48" s="8"/>
      <c r="O48" s="7"/>
      <c r="P48" s="7"/>
      <c r="Q48" s="7"/>
      <c r="R48" s="7"/>
      <c r="S48" s="8"/>
      <c r="T48" s="7"/>
      <c r="U48" s="7"/>
      <c r="V48" s="7"/>
      <c r="W48" s="7"/>
      <c r="Y48" s="7"/>
      <c r="Z48" s="7"/>
      <c r="AB48" s="7"/>
      <c r="AC48" s="7"/>
      <c r="AE48" s="126"/>
      <c r="AF48" s="126"/>
      <c r="AG48" s="126"/>
    </row>
    <row r="49" spans="1:34" s="12" customFormat="1" ht="15" customHeight="1" x14ac:dyDescent="0.25">
      <c r="A49" s="181" t="s">
        <v>2</v>
      </c>
      <c r="B49" s="181" t="s">
        <v>3</v>
      </c>
      <c r="C49" s="224" t="s">
        <v>101</v>
      </c>
      <c r="D49" s="185" t="s">
        <v>68</v>
      </c>
      <c r="E49" s="224" t="s">
        <v>92</v>
      </c>
      <c r="F49" s="181" t="s">
        <v>19</v>
      </c>
      <c r="G49" s="226" t="s">
        <v>106</v>
      </c>
      <c r="H49" s="226" t="s">
        <v>131</v>
      </c>
      <c r="I49" s="10"/>
      <c r="J49" s="181">
        <v>2016</v>
      </c>
      <c r="K49" s="181"/>
      <c r="L49" s="181"/>
      <c r="M49" s="181"/>
      <c r="N49" s="10"/>
      <c r="O49" s="181">
        <v>2017</v>
      </c>
      <c r="P49" s="181"/>
      <c r="Q49" s="181"/>
      <c r="R49" s="181"/>
      <c r="S49" s="10"/>
      <c r="T49" s="181">
        <v>2018</v>
      </c>
      <c r="U49" s="181"/>
      <c r="V49" s="181"/>
      <c r="W49" s="181"/>
      <c r="Y49" s="181">
        <v>2019</v>
      </c>
      <c r="Z49" s="181"/>
      <c r="AB49" s="181">
        <v>2020</v>
      </c>
      <c r="AC49" s="181"/>
      <c r="AE49" s="222" t="s">
        <v>20</v>
      </c>
      <c r="AF49" s="223"/>
      <c r="AG49" s="223"/>
      <c r="AH49" s="223"/>
    </row>
    <row r="50" spans="1:34" s="12" customFormat="1" ht="16.5" customHeight="1" x14ac:dyDescent="0.25">
      <c r="A50" s="181"/>
      <c r="B50" s="181"/>
      <c r="C50" s="189"/>
      <c r="D50" s="186"/>
      <c r="E50" s="189"/>
      <c r="F50" s="181"/>
      <c r="G50" s="226"/>
      <c r="H50" s="226"/>
      <c r="I50" s="10"/>
      <c r="J50" s="180" t="s">
        <v>4</v>
      </c>
      <c r="K50" s="180"/>
      <c r="L50" s="180" t="s">
        <v>62</v>
      </c>
      <c r="M50" s="180"/>
      <c r="N50" s="10"/>
      <c r="O50" s="180" t="s">
        <v>6</v>
      </c>
      <c r="P50" s="180"/>
      <c r="Q50" s="180" t="s">
        <v>8</v>
      </c>
      <c r="R50" s="180"/>
      <c r="S50" s="10"/>
      <c r="T50" s="180" t="s">
        <v>7</v>
      </c>
      <c r="U50" s="180"/>
      <c r="V50" s="180" t="s">
        <v>8</v>
      </c>
      <c r="W50" s="180"/>
      <c r="Y50" s="218" t="s">
        <v>7</v>
      </c>
      <c r="Z50" s="218" t="s">
        <v>8</v>
      </c>
      <c r="AB50" s="218" t="s">
        <v>7</v>
      </c>
      <c r="AC50" s="218" t="s">
        <v>8</v>
      </c>
      <c r="AE50" s="220" t="s">
        <v>6</v>
      </c>
      <c r="AF50" s="220" t="s">
        <v>67</v>
      </c>
      <c r="AG50" s="220" t="s">
        <v>8</v>
      </c>
      <c r="AH50" s="220" t="s">
        <v>5</v>
      </c>
    </row>
    <row r="51" spans="1:34" s="12" customFormat="1" ht="33" x14ac:dyDescent="0.25">
      <c r="A51" s="181"/>
      <c r="B51" s="181"/>
      <c r="C51" s="225"/>
      <c r="D51" s="187"/>
      <c r="E51" s="225"/>
      <c r="F51" s="181"/>
      <c r="G51" s="226"/>
      <c r="H51" s="226"/>
      <c r="I51" s="13"/>
      <c r="J51" s="72" t="s">
        <v>60</v>
      </c>
      <c r="K51" s="152" t="s">
        <v>61</v>
      </c>
      <c r="L51" s="72" t="s">
        <v>63</v>
      </c>
      <c r="M51" s="152" t="s">
        <v>64</v>
      </c>
      <c r="N51" s="13"/>
      <c r="O51" s="72" t="s">
        <v>60</v>
      </c>
      <c r="P51" s="152" t="s">
        <v>61</v>
      </c>
      <c r="Q51" s="72" t="s">
        <v>63</v>
      </c>
      <c r="R51" s="152" t="s">
        <v>64</v>
      </c>
      <c r="S51" s="13"/>
      <c r="T51" s="72" t="s">
        <v>60</v>
      </c>
      <c r="U51" s="152" t="s">
        <v>61</v>
      </c>
      <c r="V51" s="72" t="s">
        <v>63</v>
      </c>
      <c r="W51" s="152" t="s">
        <v>64</v>
      </c>
      <c r="Y51" s="219"/>
      <c r="Z51" s="219"/>
      <c r="AB51" s="219"/>
      <c r="AC51" s="219"/>
      <c r="AE51" s="221"/>
      <c r="AF51" s="221"/>
      <c r="AG51" s="221"/>
      <c r="AH51" s="221"/>
    </row>
    <row r="52" spans="1:34" ht="87.75" customHeight="1" x14ac:dyDescent="0.25">
      <c r="A52" s="216" t="s">
        <v>36</v>
      </c>
      <c r="B52" s="197" t="s">
        <v>37</v>
      </c>
      <c r="C52" s="197" t="s">
        <v>105</v>
      </c>
      <c r="D52" s="227" t="s">
        <v>73</v>
      </c>
      <c r="E52" s="227" t="s">
        <v>130</v>
      </c>
      <c r="F52" s="42" t="s">
        <v>38</v>
      </c>
      <c r="G52" s="42" t="s">
        <v>121</v>
      </c>
      <c r="H52" s="138" t="s">
        <v>133</v>
      </c>
      <c r="I52" s="15"/>
      <c r="J52" s="30">
        <v>1</v>
      </c>
      <c r="K52" s="105">
        <v>1</v>
      </c>
      <c r="L52" s="111">
        <v>347.471</v>
      </c>
      <c r="M52" s="111">
        <v>347.20105100000001</v>
      </c>
      <c r="N52" s="17"/>
      <c r="O52" s="30">
        <v>1</v>
      </c>
      <c r="P52" s="105">
        <v>1</v>
      </c>
      <c r="Q52" s="111">
        <v>458.18902800000001</v>
      </c>
      <c r="R52" s="111">
        <v>456.22236099999998</v>
      </c>
      <c r="S52" s="17"/>
      <c r="T52" s="146">
        <v>1</v>
      </c>
      <c r="U52" s="147">
        <v>0.90999999999999992</v>
      </c>
      <c r="V52" s="111">
        <v>894.19619999999998</v>
      </c>
      <c r="W52" s="111">
        <v>549.21659999999997</v>
      </c>
      <c r="X52" s="142"/>
      <c r="Y52" s="30">
        <v>1</v>
      </c>
      <c r="Z52" s="34">
        <v>779.24599999999998</v>
      </c>
      <c r="AA52" s="142"/>
      <c r="AB52" s="30">
        <v>1</v>
      </c>
      <c r="AC52" s="34">
        <v>381.45981262820516</v>
      </c>
      <c r="AD52" s="142"/>
      <c r="AE52" s="135">
        <v>1</v>
      </c>
      <c r="AF52" s="137">
        <v>0.58200000000000007</v>
      </c>
      <c r="AG52" s="73">
        <v>2860.5620406282055</v>
      </c>
      <c r="AH52" s="73">
        <v>1352.6400119999998</v>
      </c>
    </row>
    <row r="53" spans="1:34" ht="92.25" customHeight="1" x14ac:dyDescent="0.25">
      <c r="A53" s="217"/>
      <c r="B53" s="199"/>
      <c r="C53" s="199"/>
      <c r="D53" s="228"/>
      <c r="E53" s="228"/>
      <c r="F53" s="42" t="s">
        <v>39</v>
      </c>
      <c r="G53" s="42" t="s">
        <v>122</v>
      </c>
      <c r="H53" s="138" t="s">
        <v>134</v>
      </c>
      <c r="I53" s="15"/>
      <c r="J53" s="30">
        <v>1</v>
      </c>
      <c r="K53" s="30">
        <v>1</v>
      </c>
      <c r="L53" s="111">
        <v>16.529</v>
      </c>
      <c r="M53" s="111">
        <v>7.36</v>
      </c>
      <c r="N53" s="17"/>
      <c r="O53" s="30">
        <v>1</v>
      </c>
      <c r="P53" s="105">
        <v>1</v>
      </c>
      <c r="Q53" s="111">
        <v>51.500971999999997</v>
      </c>
      <c r="R53" s="111">
        <v>51.344999999999999</v>
      </c>
      <c r="S53" s="116"/>
      <c r="T53" s="146">
        <v>1</v>
      </c>
      <c r="U53" s="148">
        <v>0.87514999999999998</v>
      </c>
      <c r="V53" s="111">
        <v>92.864800000000002</v>
      </c>
      <c r="W53" s="111">
        <v>92.864800000000002</v>
      </c>
      <c r="X53" s="142"/>
      <c r="Y53" s="30">
        <v>1</v>
      </c>
      <c r="Z53" s="34">
        <v>96.228999999999999</v>
      </c>
      <c r="AA53" s="142"/>
      <c r="AB53" s="30">
        <v>1</v>
      </c>
      <c r="AC53" s="34">
        <v>1.4168540384615385</v>
      </c>
      <c r="AD53" s="142"/>
      <c r="AE53" s="135">
        <v>1</v>
      </c>
      <c r="AF53" s="137">
        <v>0.57503000000000004</v>
      </c>
      <c r="AG53" s="73">
        <v>258.54062603846154</v>
      </c>
      <c r="AH53" s="73">
        <v>151.56979999999999</v>
      </c>
    </row>
    <row r="54" spans="1:34" s="6" customFormat="1" ht="15.75" x14ac:dyDescent="0.25">
      <c r="A54" s="61"/>
      <c r="B54" s="62" t="s">
        <v>57</v>
      </c>
      <c r="C54" s="62"/>
      <c r="D54" s="62"/>
      <c r="E54" s="62"/>
      <c r="F54" s="50"/>
      <c r="G54" s="50"/>
      <c r="H54" s="65"/>
      <c r="I54" s="45"/>
      <c r="J54" s="46"/>
      <c r="K54" s="46"/>
      <c r="L54" s="47">
        <v>364</v>
      </c>
      <c r="M54" s="47">
        <v>354.56105100000002</v>
      </c>
      <c r="N54" s="48"/>
      <c r="O54" s="46"/>
      <c r="P54" s="46"/>
      <c r="Q54" s="47">
        <v>509.69</v>
      </c>
      <c r="R54" s="47">
        <v>507.56736100000001</v>
      </c>
      <c r="S54" s="59"/>
      <c r="T54" s="54"/>
      <c r="U54" s="54"/>
      <c r="V54" s="149">
        <v>987.06099999999992</v>
      </c>
      <c r="W54" s="149">
        <v>642.08140000000003</v>
      </c>
      <c r="Y54" s="46"/>
      <c r="Z54" s="47">
        <v>875.47500000000002</v>
      </c>
      <c r="AB54" s="46"/>
      <c r="AC54" s="47">
        <v>382.87666666666672</v>
      </c>
      <c r="AE54" s="127"/>
      <c r="AF54" s="127"/>
      <c r="AG54" s="75">
        <v>3119.1026666666671</v>
      </c>
      <c r="AH54" s="75">
        <v>1504.2098119999998</v>
      </c>
    </row>
    <row r="55" spans="1:34" s="6" customFormat="1" ht="15.75" x14ac:dyDescent="0.25">
      <c r="A55" s="63"/>
      <c r="B55" s="64"/>
      <c r="C55" s="64"/>
      <c r="D55" s="64"/>
      <c r="E55" s="64"/>
      <c r="F55" s="65"/>
      <c r="G55" s="65"/>
      <c r="H55" s="65"/>
      <c r="I55" s="45"/>
      <c r="J55" s="66"/>
      <c r="K55" s="66"/>
      <c r="L55" s="67"/>
      <c r="M55" s="67"/>
      <c r="N55" s="48"/>
      <c r="O55" s="66"/>
      <c r="P55" s="66"/>
      <c r="Q55" s="67"/>
      <c r="R55" s="67"/>
      <c r="S55" s="59"/>
      <c r="T55" s="66"/>
      <c r="U55" s="66"/>
      <c r="V55" s="66"/>
      <c r="W55" s="66"/>
      <c r="Y55" s="66"/>
      <c r="Z55" s="68"/>
      <c r="AB55" s="66"/>
      <c r="AC55" s="67"/>
      <c r="AE55" s="130"/>
      <c r="AF55" s="130"/>
      <c r="AG55" s="69"/>
      <c r="AH55" s="131"/>
    </row>
    <row r="56" spans="1:34" x14ac:dyDescent="0.25">
      <c r="A56" s="6" t="s">
        <v>33</v>
      </c>
      <c r="B56" s="6" t="s">
        <v>34</v>
      </c>
      <c r="C56" s="6"/>
      <c r="D56" s="6"/>
      <c r="E56" s="6"/>
      <c r="F56" s="7"/>
      <c r="G56" s="7"/>
      <c r="H56" s="7"/>
      <c r="I56" s="8"/>
      <c r="J56" s="7"/>
      <c r="K56" s="7"/>
      <c r="L56" s="7"/>
      <c r="M56" s="7"/>
      <c r="N56" s="8"/>
      <c r="O56" s="7"/>
      <c r="P56" s="7"/>
      <c r="Q56" s="7"/>
      <c r="R56" s="7"/>
      <c r="S56" s="8"/>
      <c r="T56" s="7"/>
      <c r="U56" s="7"/>
      <c r="V56" s="121"/>
      <c r="W56" s="121"/>
      <c r="Y56" s="7"/>
      <c r="AB56" s="7"/>
      <c r="AC56" s="7"/>
      <c r="AE56" s="126"/>
      <c r="AF56" s="126"/>
      <c r="AG56" s="126"/>
    </row>
    <row r="57" spans="1:34" x14ac:dyDescent="0.25">
      <c r="A57" s="9">
        <v>43</v>
      </c>
      <c r="B57" s="6" t="s">
        <v>41</v>
      </c>
      <c r="C57" s="6"/>
      <c r="D57" s="6"/>
      <c r="E57" s="6"/>
      <c r="F57" s="7"/>
      <c r="G57" s="7"/>
      <c r="H57" s="7"/>
      <c r="I57" s="8"/>
      <c r="J57" s="7"/>
      <c r="K57" s="7"/>
      <c r="L57" s="7"/>
      <c r="M57" s="7"/>
      <c r="N57" s="8"/>
      <c r="O57" s="7"/>
      <c r="P57" s="7"/>
      <c r="Q57" s="7"/>
      <c r="R57" s="7"/>
      <c r="S57" s="8"/>
      <c r="T57" s="7"/>
      <c r="U57" s="7"/>
      <c r="V57" s="7"/>
      <c r="W57" s="7"/>
      <c r="Y57" s="7"/>
      <c r="Z57" s="7"/>
      <c r="AB57" s="7"/>
      <c r="AC57" s="7"/>
      <c r="AE57" s="126"/>
      <c r="AF57" s="126"/>
      <c r="AG57" s="126"/>
    </row>
    <row r="58" spans="1:34" s="12" customFormat="1" ht="15" customHeight="1" x14ac:dyDescent="0.25">
      <c r="A58" s="181" t="s">
        <v>2</v>
      </c>
      <c r="B58" s="181" t="s">
        <v>3</v>
      </c>
      <c r="C58" s="224" t="s">
        <v>101</v>
      </c>
      <c r="D58" s="185" t="s">
        <v>68</v>
      </c>
      <c r="E58" s="224" t="s">
        <v>92</v>
      </c>
      <c r="F58" s="181" t="s">
        <v>19</v>
      </c>
      <c r="G58" s="226" t="s">
        <v>106</v>
      </c>
      <c r="H58" s="226" t="s">
        <v>131</v>
      </c>
      <c r="I58" s="10"/>
      <c r="J58" s="181">
        <v>2016</v>
      </c>
      <c r="K58" s="181"/>
      <c r="L58" s="181"/>
      <c r="M58" s="181"/>
      <c r="N58" s="10"/>
      <c r="O58" s="181">
        <v>2017</v>
      </c>
      <c r="P58" s="181"/>
      <c r="Q58" s="181"/>
      <c r="R58" s="181"/>
      <c r="S58" s="10"/>
      <c r="T58" s="181">
        <v>2018</v>
      </c>
      <c r="U58" s="181"/>
      <c r="V58" s="181"/>
      <c r="W58" s="181"/>
      <c r="Y58" s="181">
        <v>2019</v>
      </c>
      <c r="Z58" s="181"/>
      <c r="AB58" s="181">
        <v>2020</v>
      </c>
      <c r="AC58" s="181"/>
      <c r="AE58" s="222" t="s">
        <v>20</v>
      </c>
      <c r="AF58" s="223"/>
      <c r="AG58" s="223"/>
      <c r="AH58" s="223"/>
    </row>
    <row r="59" spans="1:34" s="12" customFormat="1" ht="16.5" customHeight="1" x14ac:dyDescent="0.25">
      <c r="A59" s="181"/>
      <c r="B59" s="181"/>
      <c r="C59" s="189"/>
      <c r="D59" s="186"/>
      <c r="E59" s="189"/>
      <c r="F59" s="181"/>
      <c r="G59" s="226"/>
      <c r="H59" s="226"/>
      <c r="I59" s="10"/>
      <c r="J59" s="180" t="s">
        <v>4</v>
      </c>
      <c r="K59" s="180"/>
      <c r="L59" s="180" t="s">
        <v>62</v>
      </c>
      <c r="M59" s="180"/>
      <c r="N59" s="10"/>
      <c r="O59" s="180" t="s">
        <v>6</v>
      </c>
      <c r="P59" s="180"/>
      <c r="Q59" s="180" t="s">
        <v>8</v>
      </c>
      <c r="R59" s="180"/>
      <c r="S59" s="10"/>
      <c r="T59" s="180" t="s">
        <v>7</v>
      </c>
      <c r="U59" s="180"/>
      <c r="V59" s="180" t="s">
        <v>8</v>
      </c>
      <c r="W59" s="180"/>
      <c r="Y59" s="218" t="s">
        <v>7</v>
      </c>
      <c r="Z59" s="218" t="s">
        <v>8</v>
      </c>
      <c r="AB59" s="218" t="s">
        <v>7</v>
      </c>
      <c r="AC59" s="218" t="s">
        <v>8</v>
      </c>
      <c r="AE59" s="220" t="s">
        <v>6</v>
      </c>
      <c r="AF59" s="220" t="s">
        <v>67</v>
      </c>
      <c r="AG59" s="220" t="s">
        <v>8</v>
      </c>
      <c r="AH59" s="220" t="s">
        <v>5</v>
      </c>
    </row>
    <row r="60" spans="1:34" s="12" customFormat="1" ht="33" x14ac:dyDescent="0.25">
      <c r="A60" s="181"/>
      <c r="B60" s="181"/>
      <c r="C60" s="225"/>
      <c r="D60" s="187"/>
      <c r="E60" s="225"/>
      <c r="F60" s="181"/>
      <c r="G60" s="226"/>
      <c r="H60" s="226"/>
      <c r="I60" s="13"/>
      <c r="J60" s="72" t="s">
        <v>60</v>
      </c>
      <c r="K60" s="152" t="s">
        <v>61</v>
      </c>
      <c r="L60" s="72" t="s">
        <v>63</v>
      </c>
      <c r="M60" s="152" t="s">
        <v>64</v>
      </c>
      <c r="N60" s="13"/>
      <c r="O60" s="72" t="s">
        <v>60</v>
      </c>
      <c r="P60" s="152" t="s">
        <v>61</v>
      </c>
      <c r="Q60" s="72" t="s">
        <v>63</v>
      </c>
      <c r="R60" s="152" t="s">
        <v>64</v>
      </c>
      <c r="S60" s="13"/>
      <c r="T60" s="72" t="s">
        <v>60</v>
      </c>
      <c r="U60" s="152" t="s">
        <v>61</v>
      </c>
      <c r="V60" s="72" t="s">
        <v>63</v>
      </c>
      <c r="W60" s="152" t="s">
        <v>64</v>
      </c>
      <c r="Y60" s="219"/>
      <c r="Z60" s="219"/>
      <c r="AB60" s="219"/>
      <c r="AC60" s="219"/>
      <c r="AE60" s="221"/>
      <c r="AF60" s="221"/>
      <c r="AG60" s="221"/>
      <c r="AH60" s="221"/>
    </row>
    <row r="61" spans="1:34" ht="103.5" customHeight="1" x14ac:dyDescent="0.25">
      <c r="A61" s="216" t="s">
        <v>40</v>
      </c>
      <c r="B61" s="197" t="s">
        <v>13</v>
      </c>
      <c r="C61" s="197" t="s">
        <v>105</v>
      </c>
      <c r="D61" s="197" t="s">
        <v>74</v>
      </c>
      <c r="E61" s="104" t="s">
        <v>96</v>
      </c>
      <c r="F61" s="42" t="s">
        <v>42</v>
      </c>
      <c r="G61" s="42" t="s">
        <v>123</v>
      </c>
      <c r="H61" s="42" t="s">
        <v>135</v>
      </c>
      <c r="I61" s="15"/>
      <c r="J61" s="30">
        <v>1</v>
      </c>
      <c r="K61" s="102">
        <v>1</v>
      </c>
      <c r="L61" s="108">
        <v>79.868080000000006</v>
      </c>
      <c r="M61" s="141">
        <v>79.868080000000006</v>
      </c>
      <c r="N61" s="17"/>
      <c r="O61" s="30">
        <v>1</v>
      </c>
      <c r="P61" s="105">
        <v>1</v>
      </c>
      <c r="Q61" s="108">
        <v>1390.5904169999999</v>
      </c>
      <c r="R61" s="108">
        <v>1381.3593840000001</v>
      </c>
      <c r="S61" s="17"/>
      <c r="T61" s="30">
        <v>1</v>
      </c>
      <c r="U61" s="140">
        <v>0.98929999999999996</v>
      </c>
      <c r="V61" s="145">
        <v>2235.292007</v>
      </c>
      <c r="W61" s="145">
        <v>1566.4698450000001</v>
      </c>
      <c r="X61" s="142"/>
      <c r="Y61" s="30">
        <v>1</v>
      </c>
      <c r="Z61" s="34">
        <v>3014.3209999999999</v>
      </c>
      <c r="AA61" s="142"/>
      <c r="AB61" s="30">
        <v>1</v>
      </c>
      <c r="AC61" s="34">
        <v>68.608071733787725</v>
      </c>
      <c r="AD61" s="142"/>
      <c r="AE61" s="132">
        <v>1</v>
      </c>
      <c r="AF61" s="103">
        <v>0.59786000000000006</v>
      </c>
      <c r="AG61" s="73">
        <v>6788.6795757337877</v>
      </c>
      <c r="AH61" s="73">
        <v>3027.6973090000001</v>
      </c>
    </row>
    <row r="62" spans="1:34" ht="187.5" customHeight="1" x14ac:dyDescent="0.25">
      <c r="A62" s="217"/>
      <c r="B62" s="199"/>
      <c r="C62" s="199"/>
      <c r="D62" s="199"/>
      <c r="E62" s="104" t="s">
        <v>97</v>
      </c>
      <c r="F62" s="42" t="s">
        <v>43</v>
      </c>
      <c r="G62" s="42" t="s">
        <v>124</v>
      </c>
      <c r="H62" s="42" t="s">
        <v>134</v>
      </c>
      <c r="I62" s="15"/>
      <c r="J62" s="30">
        <v>1</v>
      </c>
      <c r="K62" s="103">
        <v>1</v>
      </c>
      <c r="L62" s="117">
        <v>2471.2683010000001</v>
      </c>
      <c r="M62" s="141">
        <v>2397.7366740000002</v>
      </c>
      <c r="N62" s="17"/>
      <c r="O62" s="30">
        <v>1</v>
      </c>
      <c r="P62" s="113">
        <v>0.99390000000000001</v>
      </c>
      <c r="Q62" s="108">
        <v>5900.5469130000001</v>
      </c>
      <c r="R62" s="108">
        <v>5574.7518339999997</v>
      </c>
      <c r="S62" s="116"/>
      <c r="T62" s="30">
        <v>1</v>
      </c>
      <c r="U62" s="140">
        <v>0.90257142857142836</v>
      </c>
      <c r="V62" s="145">
        <v>4077.678993</v>
      </c>
      <c r="W62" s="145">
        <v>3817.3133330000001</v>
      </c>
      <c r="X62" s="142"/>
      <c r="Y62" s="30">
        <v>1</v>
      </c>
      <c r="Z62" s="34">
        <v>4043.8609999999999</v>
      </c>
      <c r="AA62" s="142"/>
      <c r="AB62" s="30">
        <v>1</v>
      </c>
      <c r="AC62" s="34">
        <v>1678.8639282662125</v>
      </c>
      <c r="AD62" s="142"/>
      <c r="AE62" s="132">
        <v>1</v>
      </c>
      <c r="AF62" s="139">
        <v>0.57929428571428565</v>
      </c>
      <c r="AG62" s="73">
        <v>18172.219135266212</v>
      </c>
      <c r="AH62" s="73">
        <v>11789.801841</v>
      </c>
    </row>
    <row r="63" spans="1:34" s="6" customFormat="1" ht="15.75" x14ac:dyDescent="0.25">
      <c r="A63" s="61"/>
      <c r="B63" s="62" t="s">
        <v>58</v>
      </c>
      <c r="C63" s="62"/>
      <c r="D63" s="62"/>
      <c r="E63" s="62"/>
      <c r="F63" s="50"/>
      <c r="G63" s="50"/>
      <c r="H63" s="65"/>
      <c r="I63" s="45"/>
      <c r="J63" s="46"/>
      <c r="K63" s="46"/>
      <c r="L63" s="47">
        <v>2551.1363810000003</v>
      </c>
      <c r="M63" s="47">
        <v>2477.6047540000004</v>
      </c>
      <c r="N63" s="48"/>
      <c r="O63" s="46"/>
      <c r="P63" s="46"/>
      <c r="Q63" s="47">
        <v>7291.1373299999996</v>
      </c>
      <c r="R63" s="47">
        <v>6956.111218</v>
      </c>
      <c r="S63" s="59"/>
      <c r="T63" s="46"/>
      <c r="U63" s="46"/>
      <c r="V63" s="47">
        <v>6312.9709999999995</v>
      </c>
      <c r="W63" s="47">
        <v>5383.7831779999997</v>
      </c>
      <c r="Y63" s="46"/>
      <c r="Z63" s="47">
        <v>7058.1819999999998</v>
      </c>
      <c r="AB63" s="46"/>
      <c r="AC63" s="47">
        <v>1747.4720000000002</v>
      </c>
      <c r="AE63" s="127"/>
      <c r="AF63" s="127"/>
      <c r="AG63" s="75">
        <v>24960.898711000002</v>
      </c>
      <c r="AH63" s="75">
        <v>14817.49915</v>
      </c>
    </row>
    <row r="64" spans="1:34" s="6" customFormat="1" ht="15.75" x14ac:dyDescent="0.25">
      <c r="A64" s="63"/>
      <c r="B64" s="64"/>
      <c r="C64" s="64"/>
      <c r="D64" s="64"/>
      <c r="E64" s="64"/>
      <c r="F64" s="65"/>
      <c r="G64" s="65"/>
      <c r="H64" s="65"/>
      <c r="I64" s="45"/>
      <c r="J64" s="66"/>
      <c r="K64" s="66"/>
      <c r="L64" s="67">
        <v>2551.1363810000003</v>
      </c>
      <c r="M64" s="67"/>
      <c r="N64" s="48"/>
      <c r="O64" s="66"/>
      <c r="P64" s="66"/>
      <c r="Q64" s="67"/>
      <c r="R64" s="67"/>
      <c r="S64" s="59"/>
      <c r="T64" s="67"/>
      <c r="U64" s="67"/>
      <c r="V64" s="67"/>
      <c r="W64" s="67"/>
      <c r="Y64" s="66"/>
      <c r="Z64" s="67"/>
      <c r="AB64" s="66"/>
      <c r="AC64" s="67"/>
      <c r="AE64" s="130"/>
      <c r="AF64" s="130"/>
      <c r="AG64" s="69"/>
      <c r="AH64" s="131"/>
    </row>
    <row r="65" spans="1:34" x14ac:dyDescent="0.25">
      <c r="A65" s="6" t="s">
        <v>33</v>
      </c>
      <c r="B65" s="6" t="s">
        <v>34</v>
      </c>
      <c r="C65" s="6"/>
      <c r="D65" s="6"/>
      <c r="E65" s="6"/>
      <c r="F65" s="7"/>
      <c r="G65" s="7"/>
      <c r="H65" s="7"/>
      <c r="I65" s="8"/>
      <c r="J65" s="7"/>
      <c r="K65" s="7"/>
      <c r="L65" s="7"/>
      <c r="M65" s="7"/>
      <c r="N65" s="8"/>
      <c r="O65" s="7"/>
      <c r="P65" s="7"/>
      <c r="Q65" s="7"/>
      <c r="R65" s="7"/>
      <c r="S65" s="8"/>
      <c r="T65" s="7"/>
      <c r="U65" s="7"/>
      <c r="V65" s="7"/>
      <c r="W65" s="7"/>
      <c r="Y65" s="7"/>
      <c r="Z65" s="7"/>
      <c r="AB65" s="7"/>
      <c r="AC65" s="7"/>
      <c r="AE65" s="126"/>
      <c r="AF65" s="126"/>
      <c r="AG65" s="126"/>
    </row>
    <row r="66" spans="1:34" x14ac:dyDescent="0.25">
      <c r="A66" s="9">
        <v>44</v>
      </c>
      <c r="B66" s="6" t="s">
        <v>44</v>
      </c>
      <c r="C66" s="6"/>
      <c r="D66" s="6"/>
      <c r="E66" s="6"/>
      <c r="F66" s="7"/>
      <c r="G66" s="7"/>
      <c r="H66" s="7"/>
      <c r="I66" s="8"/>
      <c r="J66" s="7"/>
      <c r="K66" s="7"/>
      <c r="L66" s="7"/>
      <c r="M66" s="7"/>
      <c r="N66" s="8"/>
      <c r="O66" s="7"/>
      <c r="P66" s="7"/>
      <c r="Q66" s="7"/>
      <c r="R66" s="7"/>
      <c r="S66" s="8"/>
      <c r="T66" s="7"/>
      <c r="U66" s="7"/>
      <c r="V66" s="7"/>
      <c r="W66" s="7"/>
      <c r="Y66" s="7"/>
      <c r="Z66" s="7"/>
      <c r="AB66" s="7"/>
      <c r="AC66" s="7"/>
      <c r="AE66" s="126"/>
      <c r="AF66" s="126"/>
      <c r="AG66" s="126"/>
    </row>
    <row r="67" spans="1:34" s="12" customFormat="1" ht="15" customHeight="1" x14ac:dyDescent="0.25">
      <c r="A67" s="181" t="s">
        <v>2</v>
      </c>
      <c r="B67" s="181" t="s">
        <v>3</v>
      </c>
      <c r="C67" s="224" t="s">
        <v>101</v>
      </c>
      <c r="D67" s="185" t="s">
        <v>68</v>
      </c>
      <c r="E67" s="224" t="s">
        <v>92</v>
      </c>
      <c r="F67" s="181" t="s">
        <v>19</v>
      </c>
      <c r="G67" s="226" t="s">
        <v>106</v>
      </c>
      <c r="H67" s="226" t="s">
        <v>131</v>
      </c>
      <c r="I67" s="10"/>
      <c r="J67" s="181">
        <v>2016</v>
      </c>
      <c r="K67" s="181"/>
      <c r="L67" s="181"/>
      <c r="M67" s="181"/>
      <c r="N67" s="10"/>
      <c r="O67" s="181">
        <v>2017</v>
      </c>
      <c r="P67" s="181"/>
      <c r="Q67" s="181"/>
      <c r="R67" s="181"/>
      <c r="S67" s="10"/>
      <c r="T67" s="181">
        <v>2018</v>
      </c>
      <c r="U67" s="181"/>
      <c r="V67" s="181"/>
      <c r="W67" s="181"/>
      <c r="Y67" s="181">
        <v>2019</v>
      </c>
      <c r="Z67" s="181"/>
      <c r="AB67" s="181">
        <v>2020</v>
      </c>
      <c r="AC67" s="181"/>
      <c r="AE67" s="222" t="s">
        <v>20</v>
      </c>
      <c r="AF67" s="223"/>
      <c r="AG67" s="223"/>
      <c r="AH67" s="223"/>
    </row>
    <row r="68" spans="1:34" s="12" customFormat="1" ht="16.5" customHeight="1" x14ac:dyDescent="0.25">
      <c r="A68" s="181"/>
      <c r="B68" s="181"/>
      <c r="C68" s="189"/>
      <c r="D68" s="186"/>
      <c r="E68" s="189"/>
      <c r="F68" s="181"/>
      <c r="G68" s="226"/>
      <c r="H68" s="226"/>
      <c r="I68" s="10"/>
      <c r="J68" s="180" t="s">
        <v>4</v>
      </c>
      <c r="K68" s="180"/>
      <c r="L68" s="180" t="s">
        <v>62</v>
      </c>
      <c r="M68" s="180"/>
      <c r="N68" s="10"/>
      <c r="O68" s="180" t="s">
        <v>6</v>
      </c>
      <c r="P68" s="180"/>
      <c r="Q68" s="180" t="s">
        <v>8</v>
      </c>
      <c r="R68" s="180"/>
      <c r="S68" s="10"/>
      <c r="T68" s="180" t="s">
        <v>7</v>
      </c>
      <c r="U68" s="180"/>
      <c r="V68" s="180" t="s">
        <v>8</v>
      </c>
      <c r="W68" s="180"/>
      <c r="Y68" s="218" t="s">
        <v>7</v>
      </c>
      <c r="Z68" s="218" t="s">
        <v>8</v>
      </c>
      <c r="AB68" s="218" t="s">
        <v>7</v>
      </c>
      <c r="AC68" s="218" t="s">
        <v>8</v>
      </c>
      <c r="AE68" s="220" t="s">
        <v>6</v>
      </c>
      <c r="AF68" s="220" t="s">
        <v>67</v>
      </c>
      <c r="AG68" s="220" t="s">
        <v>8</v>
      </c>
      <c r="AH68" s="220" t="s">
        <v>5</v>
      </c>
    </row>
    <row r="69" spans="1:34" s="12" customFormat="1" ht="33" x14ac:dyDescent="0.25">
      <c r="A69" s="181"/>
      <c r="B69" s="181"/>
      <c r="C69" s="225"/>
      <c r="D69" s="187"/>
      <c r="E69" s="225"/>
      <c r="F69" s="181"/>
      <c r="G69" s="226"/>
      <c r="H69" s="226"/>
      <c r="I69" s="13"/>
      <c r="J69" s="72" t="s">
        <v>60</v>
      </c>
      <c r="K69" s="152" t="s">
        <v>61</v>
      </c>
      <c r="L69" s="72" t="s">
        <v>63</v>
      </c>
      <c r="M69" s="152" t="s">
        <v>64</v>
      </c>
      <c r="N69" s="13"/>
      <c r="O69" s="72" t="s">
        <v>60</v>
      </c>
      <c r="P69" s="152" t="s">
        <v>61</v>
      </c>
      <c r="Q69" s="72" t="s">
        <v>63</v>
      </c>
      <c r="R69" s="152" t="s">
        <v>64</v>
      </c>
      <c r="S69" s="13"/>
      <c r="T69" s="72" t="s">
        <v>60</v>
      </c>
      <c r="U69" s="152" t="s">
        <v>61</v>
      </c>
      <c r="V69" s="72" t="s">
        <v>63</v>
      </c>
      <c r="W69" s="152" t="s">
        <v>64</v>
      </c>
      <c r="Y69" s="219"/>
      <c r="Z69" s="219"/>
      <c r="AB69" s="219"/>
      <c r="AC69" s="219"/>
      <c r="AE69" s="221"/>
      <c r="AF69" s="221"/>
      <c r="AG69" s="221"/>
      <c r="AH69" s="221"/>
    </row>
    <row r="70" spans="1:34" ht="347.25" customHeight="1" x14ac:dyDescent="0.25">
      <c r="A70" s="43" t="s">
        <v>45</v>
      </c>
      <c r="B70" s="27" t="s">
        <v>46</v>
      </c>
      <c r="C70" s="27" t="s">
        <v>105</v>
      </c>
      <c r="D70" s="27" t="s">
        <v>75</v>
      </c>
      <c r="E70" s="27" t="s">
        <v>98</v>
      </c>
      <c r="F70" s="42" t="s">
        <v>47</v>
      </c>
      <c r="G70" s="42" t="s">
        <v>125</v>
      </c>
      <c r="H70" s="42" t="s">
        <v>136</v>
      </c>
      <c r="I70" s="15"/>
      <c r="J70" s="30">
        <v>1</v>
      </c>
      <c r="K70" s="30">
        <v>0.83550000000000002</v>
      </c>
      <c r="L70" s="33">
        <v>1074.2237210000001</v>
      </c>
      <c r="M70" s="33">
        <v>1072.8383200000001</v>
      </c>
      <c r="N70" s="17"/>
      <c r="O70" s="30">
        <v>1</v>
      </c>
      <c r="P70" s="30">
        <v>0.96499999999999997</v>
      </c>
      <c r="Q70" s="33">
        <v>2972.9319999999998</v>
      </c>
      <c r="R70" s="33">
        <v>2969.6684799999998</v>
      </c>
      <c r="S70" s="17"/>
      <c r="T70" s="146">
        <v>1</v>
      </c>
      <c r="U70" s="150">
        <v>0.79349999999999998</v>
      </c>
      <c r="V70" s="35">
        <v>5169.3190000000004</v>
      </c>
      <c r="W70" s="35">
        <v>2747.47388</v>
      </c>
      <c r="X70" s="142"/>
      <c r="Y70" s="30">
        <v>1</v>
      </c>
      <c r="Z70" s="34">
        <v>5355.8959999999997</v>
      </c>
      <c r="AA70" s="142"/>
      <c r="AB70" s="30">
        <v>1</v>
      </c>
      <c r="AC70" s="34">
        <v>1316</v>
      </c>
      <c r="AD70" s="142"/>
      <c r="AE70" s="132">
        <v>1</v>
      </c>
      <c r="AF70" s="139">
        <v>0.51879999999999993</v>
      </c>
      <c r="AG70" s="73">
        <v>15888.370720999999</v>
      </c>
      <c r="AH70" s="73">
        <v>6789.9806800000006</v>
      </c>
    </row>
    <row r="71" spans="1:34" s="6" customFormat="1" ht="15.75" x14ac:dyDescent="0.25">
      <c r="A71" s="61"/>
      <c r="B71" s="62" t="s">
        <v>59</v>
      </c>
      <c r="C71" s="62"/>
      <c r="D71" s="62"/>
      <c r="E71" s="62"/>
      <c r="F71" s="50"/>
      <c r="G71" s="50"/>
      <c r="H71" s="65"/>
      <c r="I71" s="45"/>
      <c r="J71" s="46"/>
      <c r="K71" s="46"/>
      <c r="L71" s="47">
        <v>1074.2237210000001</v>
      </c>
      <c r="M71" s="47">
        <v>1072.8383200000001</v>
      </c>
      <c r="N71" s="48"/>
      <c r="O71" s="46"/>
      <c r="P71" s="46"/>
      <c r="Q71" s="47">
        <v>2972.9319999999998</v>
      </c>
      <c r="R71" s="47">
        <v>2969.6684799999998</v>
      </c>
      <c r="S71" s="59"/>
      <c r="T71" s="46"/>
      <c r="U71" s="46"/>
      <c r="V71" s="47">
        <v>5169.3190000000004</v>
      </c>
      <c r="W71" s="47">
        <v>2747.47388</v>
      </c>
      <c r="Y71" s="46"/>
      <c r="Z71" s="47">
        <v>5355.8959999999997</v>
      </c>
      <c r="AB71" s="46"/>
      <c r="AC71" s="47">
        <v>1316</v>
      </c>
      <c r="AE71" s="127"/>
      <c r="AF71" s="127"/>
      <c r="AG71" s="75">
        <v>15888.370720999999</v>
      </c>
      <c r="AH71" s="75">
        <v>6789.9806800000006</v>
      </c>
    </row>
    <row r="72" spans="1:34" x14ac:dyDescent="0.25">
      <c r="Y72" s="109"/>
    </row>
  </sheetData>
  <mergeCells count="179">
    <mergeCell ref="A3:F3"/>
    <mergeCell ref="A4:F4"/>
    <mergeCell ref="A5:F5"/>
    <mergeCell ref="A6:F6"/>
    <mergeCell ref="A8:F8"/>
    <mergeCell ref="B11:F11"/>
    <mergeCell ref="J14:M14"/>
    <mergeCell ref="O14:R14"/>
    <mergeCell ref="T14:W14"/>
    <mergeCell ref="Y14:Z14"/>
    <mergeCell ref="AB14:AC14"/>
    <mergeCell ref="AE14:AH14"/>
    <mergeCell ref="C14:C16"/>
    <mergeCell ref="D14:D16"/>
    <mergeCell ref="E14:E16"/>
    <mergeCell ref="F14:F16"/>
    <mergeCell ref="G14:G16"/>
    <mergeCell ref="H14:H16"/>
    <mergeCell ref="E17:E23"/>
    <mergeCell ref="H17:H23"/>
    <mergeCell ref="A17:A23"/>
    <mergeCell ref="B17:B23"/>
    <mergeCell ref="C17:C23"/>
    <mergeCell ref="D17:D23"/>
    <mergeCell ref="AG15:AG16"/>
    <mergeCell ref="AH15:AH16"/>
    <mergeCell ref="Y15:Y16"/>
    <mergeCell ref="Z15:Z16"/>
    <mergeCell ref="AB15:AB16"/>
    <mergeCell ref="AC15:AC16"/>
    <mergeCell ref="AE15:AE16"/>
    <mergeCell ref="AF15:AF16"/>
    <mergeCell ref="J15:K15"/>
    <mergeCell ref="L15:M15"/>
    <mergeCell ref="O15:P15"/>
    <mergeCell ref="Q15:R15"/>
    <mergeCell ref="T15:U15"/>
    <mergeCell ref="V15:W15"/>
    <mergeCell ref="A14:A16"/>
    <mergeCell ref="B14:B16"/>
    <mergeCell ref="AH30:AH31"/>
    <mergeCell ref="T30:U30"/>
    <mergeCell ref="V30:W30"/>
    <mergeCell ref="Y30:Y31"/>
    <mergeCell ref="Z30:Z31"/>
    <mergeCell ref="AB30:AB31"/>
    <mergeCell ref="AC30:AC31"/>
    <mergeCell ref="T29:W29"/>
    <mergeCell ref="Y29:Z29"/>
    <mergeCell ref="AB29:AC29"/>
    <mergeCell ref="AE29:AH29"/>
    <mergeCell ref="C32:C34"/>
    <mergeCell ref="D32:D34"/>
    <mergeCell ref="E32:E34"/>
    <mergeCell ref="H32:H34"/>
    <mergeCell ref="A32:A34"/>
    <mergeCell ref="B32:B34"/>
    <mergeCell ref="AE30:AE31"/>
    <mergeCell ref="AF30:AF31"/>
    <mergeCell ref="AG30:AG31"/>
    <mergeCell ref="E29:E31"/>
    <mergeCell ref="F29:F31"/>
    <mergeCell ref="G29:G31"/>
    <mergeCell ref="H29:H31"/>
    <mergeCell ref="J29:M29"/>
    <mergeCell ref="O29:R29"/>
    <mergeCell ref="J30:K30"/>
    <mergeCell ref="L30:M30"/>
    <mergeCell ref="O30:P30"/>
    <mergeCell ref="Q30:R30"/>
    <mergeCell ref="A29:A31"/>
    <mergeCell ref="B29:B31"/>
    <mergeCell ref="C29:C31"/>
    <mergeCell ref="D29:D31"/>
    <mergeCell ref="C40:C42"/>
    <mergeCell ref="D40:D42"/>
    <mergeCell ref="E40:E42"/>
    <mergeCell ref="H40:H42"/>
    <mergeCell ref="A40:A42"/>
    <mergeCell ref="B40:B42"/>
    <mergeCell ref="C36:C38"/>
    <mergeCell ref="D36:D38"/>
    <mergeCell ref="E36:E38"/>
    <mergeCell ref="H36:H38"/>
    <mergeCell ref="A36:A38"/>
    <mergeCell ref="B36:B38"/>
    <mergeCell ref="J49:M49"/>
    <mergeCell ref="O49:R49"/>
    <mergeCell ref="T49:W49"/>
    <mergeCell ref="Y49:Z49"/>
    <mergeCell ref="AB49:AC49"/>
    <mergeCell ref="AE49:AH49"/>
    <mergeCell ref="C49:C51"/>
    <mergeCell ref="D49:D51"/>
    <mergeCell ref="E49:E51"/>
    <mergeCell ref="F49:F51"/>
    <mergeCell ref="G49:G51"/>
    <mergeCell ref="H49:H51"/>
    <mergeCell ref="E52:E53"/>
    <mergeCell ref="A52:A53"/>
    <mergeCell ref="B52:B53"/>
    <mergeCell ref="C52:C53"/>
    <mergeCell ref="D52:D53"/>
    <mergeCell ref="AG50:AG51"/>
    <mergeCell ref="AH50:AH51"/>
    <mergeCell ref="Y50:Y51"/>
    <mergeCell ref="Z50:Z51"/>
    <mergeCell ref="AB50:AB51"/>
    <mergeCell ref="AC50:AC51"/>
    <mergeCell ref="AE50:AE51"/>
    <mergeCell ref="AF50:AF51"/>
    <mergeCell ref="J50:K50"/>
    <mergeCell ref="L50:M50"/>
    <mergeCell ref="O50:P50"/>
    <mergeCell ref="Q50:R50"/>
    <mergeCell ref="T50:U50"/>
    <mergeCell ref="V50:W50"/>
    <mergeCell ref="A49:A51"/>
    <mergeCell ref="B49:B51"/>
    <mergeCell ref="Y58:Z58"/>
    <mergeCell ref="AB58:AC58"/>
    <mergeCell ref="AE58:AH58"/>
    <mergeCell ref="F58:F60"/>
    <mergeCell ref="G58:G60"/>
    <mergeCell ref="H58:H60"/>
    <mergeCell ref="J58:M58"/>
    <mergeCell ref="O58:R58"/>
    <mergeCell ref="T58:W58"/>
    <mergeCell ref="J59:K59"/>
    <mergeCell ref="L59:M59"/>
    <mergeCell ref="O59:P59"/>
    <mergeCell ref="Q59:R59"/>
    <mergeCell ref="AF59:AF60"/>
    <mergeCell ref="AG59:AG60"/>
    <mergeCell ref="AH59:AH60"/>
    <mergeCell ref="T59:U59"/>
    <mergeCell ref="V59:W59"/>
    <mergeCell ref="Y59:Y60"/>
    <mergeCell ref="Z59:Z60"/>
    <mergeCell ref="AB59:AB60"/>
    <mergeCell ref="AC59:AC60"/>
    <mergeCell ref="A67:A69"/>
    <mergeCell ref="B67:B69"/>
    <mergeCell ref="C67:C69"/>
    <mergeCell ref="D67:D69"/>
    <mergeCell ref="C61:C62"/>
    <mergeCell ref="D61:D62"/>
    <mergeCell ref="A61:A62"/>
    <mergeCell ref="B61:B62"/>
    <mergeCell ref="AE59:AE60"/>
    <mergeCell ref="A58:A60"/>
    <mergeCell ref="B58:B60"/>
    <mergeCell ref="C58:C60"/>
    <mergeCell ref="D58:D60"/>
    <mergeCell ref="E58:E60"/>
    <mergeCell ref="T67:W67"/>
    <mergeCell ref="Y67:Z67"/>
    <mergeCell ref="AB67:AC67"/>
    <mergeCell ref="AE67:AH67"/>
    <mergeCell ref="E67:E69"/>
    <mergeCell ref="F67:F69"/>
    <mergeCell ref="G67:G69"/>
    <mergeCell ref="H67:H69"/>
    <mergeCell ref="J67:M67"/>
    <mergeCell ref="O67:R67"/>
    <mergeCell ref="J68:K68"/>
    <mergeCell ref="L68:M68"/>
    <mergeCell ref="O68:P68"/>
    <mergeCell ref="Q68:R68"/>
    <mergeCell ref="AE68:AE69"/>
    <mergeCell ref="AF68:AF69"/>
    <mergeCell ref="AG68:AG69"/>
    <mergeCell ref="AH68:AH69"/>
    <mergeCell ref="T68:U68"/>
    <mergeCell ref="V68:W68"/>
    <mergeCell ref="Y68:Y69"/>
    <mergeCell ref="Z68:Z69"/>
    <mergeCell ref="AB68:AB69"/>
    <mergeCell ref="AC68:AC69"/>
  </mergeCells>
  <pageMargins left="0.23622047244094491" right="0.23622047244094491" top="0.74803149606299213" bottom="0.74803149606299213" header="0.31496062992125984" footer="0.31496062992125984"/>
  <pageSetup paperSize="5" scale="42" fitToHeight="2" orientation="landscape" r:id="rId1"/>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Noviembre</vt:lpstr>
      <vt:lpstr>Noviembre!Títulos_a_imprimir</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2018-12-20T20:17:32Z</cp:lastPrinted>
  <dcterms:created xsi:type="dcterms:W3CDTF">2009-07-24T20:19:08Z</dcterms:created>
  <dcterms:modified xsi:type="dcterms:W3CDTF">2018-12-20T20:21:33Z</dcterms:modified>
</cp:coreProperties>
</file>