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E:\CARITO\TRABAJO\CAJA DE VIVIENDA\2020\TELETRABAJO\4 - Junio\25 Junio FUSS\"/>
    </mc:Choice>
  </mc:AlternateContent>
  <bookViews>
    <workbookView xWindow="0" yWindow="0" windowWidth="28800" windowHeight="10800" tabRatio="553" firstSheet="2" activeTab="2"/>
  </bookViews>
  <sheets>
    <sheet name="DIFERENCIAS" sheetId="52" state="hidden" r:id="rId1"/>
    <sheet name="SOPORTE REPROGRAMACIÓN $ 2017" sheetId="53" state="hidden" r:id="rId2"/>
    <sheet name="Mayo 2020" sheetId="93" r:id="rId3"/>
  </sheets>
  <externalReferences>
    <externalReference r:id="rId4"/>
  </externalReferences>
  <definedNames>
    <definedName name="_aqj16" localSheetId="2">#REF!</definedName>
    <definedName name="_aqj16">#REF!</definedName>
    <definedName name="_MO5" localSheetId="2">#REF!</definedName>
    <definedName name="_MO5">#REF!</definedName>
    <definedName name="a" localSheetId="2">#REF!</definedName>
    <definedName name="a">#REF!</definedName>
    <definedName name="acumuladoplan" localSheetId="2">#REF!</definedName>
    <definedName name="acumuladoplan">#REF!</definedName>
    <definedName name="alternaplazas" localSheetId="2">#REF!</definedName>
    <definedName name="alternaplazas">#REF!</definedName>
    <definedName name="alternativas" localSheetId="2">#REF!</definedName>
    <definedName name="alternativas">#REF!</definedName>
    <definedName name="ALTERNATIVASCOMERCIALES" localSheetId="2">#REF!</definedName>
    <definedName name="ALTERNATIVASCOMERCIALES">#REF!</definedName>
    <definedName name="AMBIENTETRABAJO" localSheetId="2">#REF!</definedName>
    <definedName name="AMBIENTETRABAJO">#REF!</definedName>
    <definedName name="AÑO">[1]Hoja2!$I$2:$I$5</definedName>
    <definedName name="AREA">[1]Hoja2!$B$2:$B$7</definedName>
    <definedName name="_xlnm.Print_Area" localSheetId="2">'Mayo 2020'!$A:$AL</definedName>
    <definedName name="CAPACIT" localSheetId="2">#REF!</definedName>
    <definedName name="CAPACIT">#REF!</definedName>
    <definedName name="CAPACITACION" localSheetId="2">#REF!</definedName>
    <definedName name="CAPACITACION">#REF!</definedName>
    <definedName name="CAPACITACIONSERVIDORES" localSheetId="2">#REF!</definedName>
    <definedName name="CAPACITACIONSERVIDORES">#REF!</definedName>
    <definedName name="CATEGORIA">[1]Hoja2!$C$2:$C$8</definedName>
    <definedName name="CODIGOS">[1]Hoja2!$A$2:$A$52</definedName>
    <definedName name="CUALIFICACIÓN" localSheetId="2">#REF!</definedName>
    <definedName name="CUALIFICACIÓN">#REF!</definedName>
    <definedName name="desarrollo" localSheetId="2">#REF!</definedName>
    <definedName name="desarrollo">#REF!</definedName>
    <definedName name="DIA">[1]Hoja2!$H$2:$H$32</definedName>
    <definedName name="e">#REF!</definedName>
    <definedName name="Ejecucionpresupuestal" localSheetId="2">#REF!</definedName>
    <definedName name="Ejecucionpresupuestal">#REF!</definedName>
    <definedName name="EMP" localSheetId="2">#REF!</definedName>
    <definedName name="EMP">#REF!</definedName>
    <definedName name="EMPRENDIMIENTO" localSheetId="2">#REF!</definedName>
    <definedName name="EMPRENDIMIENTO">#REF!</definedName>
    <definedName name="ESTADOSFINNACIEROS" localSheetId="2">#REF!</definedName>
    <definedName name="ESTADOSFINNACIEROS">#REF!</definedName>
    <definedName name="EVALUA">[1]Hoja2!$D$2:$D$7</definedName>
    <definedName name="FOCALIZACIÓN" localSheetId="2">#REF!</definedName>
    <definedName name="FOCALIZACIÓN">#REF!</definedName>
    <definedName name="focasigrh" localSheetId="2">#REF!</definedName>
    <definedName name="focasigrh">#REF!</definedName>
    <definedName name="FRECUENCIA">[1]Hoja2!$E$2:$E$6</definedName>
    <definedName name="gastosgenerales" localSheetId="2">#REF!</definedName>
    <definedName name="gastosgenerales">#REF!</definedName>
    <definedName name="GCO" localSheetId="2">#REF!</definedName>
    <definedName name="GCO">#REF!</definedName>
    <definedName name="GRF" localSheetId="2">#REF!</definedName>
    <definedName name="GRF">#REF!</definedName>
    <definedName name="GRT" localSheetId="2">#REF!</definedName>
    <definedName name="GRT">#REF!</definedName>
    <definedName name="hahaha" localSheetId="2">#REF!</definedName>
    <definedName name="hahaha">#REF!</definedName>
    <definedName name="HUMANA" localSheetId="2">#REF!</definedName>
    <definedName name="HUMANA">#REF!</definedName>
    <definedName name="identif" localSheetId="2">#REF!</definedName>
    <definedName name="identif">#REF!</definedName>
    <definedName name="Identificacion" localSheetId="2">#REF!</definedName>
    <definedName name="Identificacion">#REF!</definedName>
    <definedName name="indicadorcapacitacion" localSheetId="2">#REF!</definedName>
    <definedName name="indicadorcapacitacion">#REF!</definedName>
    <definedName name="indicadoremprendim" localSheetId="2">#REF!</definedName>
    <definedName name="indicadoremprendim">#REF!</definedName>
    <definedName name="indicadorescapacitacion" localSheetId="2">#REF!</definedName>
    <definedName name="indicadorescapacitacion">#REF!</definedName>
    <definedName name="indicadorescomunicaciones" localSheetId="2">#REF!</definedName>
    <definedName name="indicadorescomunicaciones">#REF!</definedName>
    <definedName name="indicadoresemprendimiento" localSheetId="2">#REF!</definedName>
    <definedName name="indicadoresemprendimiento">#REF!</definedName>
    <definedName name="indicadoresfortalecimientof" localSheetId="2">#REF!</definedName>
    <definedName name="indicadoresfortalecimientof">#REF!</definedName>
    <definedName name="indicadoresfortalecimientoinstitucional" localSheetId="2">#REF!</definedName>
    <definedName name="indicadoresfortalecimientoinstitucional">#REF!</definedName>
    <definedName name="Indicadoresgestioncontractual" localSheetId="2">#REF!</definedName>
    <definedName name="Indicadoresgestioncontractual">#REF!</definedName>
    <definedName name="INDICADORESICPP" localSheetId="2">#REF!</definedName>
    <definedName name="INDICADORESICPP">#REF!</definedName>
    <definedName name="indicadoresplazasdemercado" localSheetId="2">#REF!</definedName>
    <definedName name="indicadoresplazasdemercado">#REF!</definedName>
    <definedName name="Indicadoresservicioalusuario" localSheetId="2">#REF!</definedName>
    <definedName name="Indicadoresservicioalusuario">#REF!</definedName>
    <definedName name="INDICADORESTHHH" localSheetId="2">#REF!</definedName>
    <definedName name="INDICADORESTHHH">#REF!</definedName>
    <definedName name="indicadoresvendedoresinformales" localSheetId="2">#REF!</definedName>
    <definedName name="indicadoresvendedoresinformales">#REF!</definedName>
    <definedName name="indicadorfortalecimiento2" localSheetId="2">#REF!</definedName>
    <definedName name="indicadorfortalecimiento2">#REF!</definedName>
    <definedName name="indicadorMB" localSheetId="2">#REF!</definedName>
    <definedName name="indicadorMB">#REF!</definedName>
    <definedName name="indicadorplazas" localSheetId="2">#REF!</definedName>
    <definedName name="indicadorplazas">#REF!</definedName>
    <definedName name="indicvendedores" localSheetId="2">#REF!</definedName>
    <definedName name="indicvendedores">#REF!</definedName>
    <definedName name="indocadoremprendimientof" localSheetId="2">#REF!</definedName>
    <definedName name="indocadoremprendimientof">#REF!</definedName>
    <definedName name="iniciativas" localSheetId="2">#REF!</definedName>
    <definedName name="iniciativas">#REF!</definedName>
    <definedName name="MB" localSheetId="2">#REF!</definedName>
    <definedName name="MB">#REF!</definedName>
    <definedName name="MEC" localSheetId="2">#REF!</definedName>
    <definedName name="MEC">#REF!</definedName>
    <definedName name="mejorargestion" localSheetId="2">#REF!</definedName>
    <definedName name="mejorargestion">#REF!</definedName>
    <definedName name="MES">[1]Hoja2!$G$2:$G$13</definedName>
    <definedName name="NUEVO" localSheetId="2">#REF!</definedName>
    <definedName name="NUEVO">#REF!</definedName>
    <definedName name="Obfocalizacion" localSheetId="2">#REF!</definedName>
    <definedName name="Obfocalizacion">#REF!</definedName>
    <definedName name="Objalternativas" localSheetId="2">#REF!</definedName>
    <definedName name="Objalternativas">#REF!</definedName>
    <definedName name="Objcapacitacion" localSheetId="2">#REF!</definedName>
    <definedName name="Objcapacitacion">#REF!</definedName>
    <definedName name="Objemprendi" localSheetId="2">#REF!</definedName>
    <definedName name="Objemprendi">#REF!</definedName>
    <definedName name="Objetirecursosfinancier" localSheetId="2">#REF!</definedName>
    <definedName name="Objetirecursosfinancier">#REF!</definedName>
    <definedName name="OBJETIVOIDENTIFICACION" localSheetId="2">#REF!</definedName>
    <definedName name="OBJETIVOIDENTIFICACION">#REF!</definedName>
    <definedName name="OBJETIVOINSTITUCIONAL2" localSheetId="2">#REF!</definedName>
    <definedName name="OBJETIVOINSTITUCIONAL2">#REF!</definedName>
    <definedName name="ObjetivoSIG" localSheetId="2">#REF!</definedName>
    <definedName name="ObjetivoSIG">#REF!</definedName>
    <definedName name="Objplazas" localSheetId="2">#REF!</definedName>
    <definedName name="Objplazas">#REF!</definedName>
    <definedName name="Objtalentohumano" localSheetId="2">#REF!</definedName>
    <definedName name="Objtalentohumano">#REF!</definedName>
    <definedName name="PAPRENDIZAJE" localSheetId="2">#REF!</definedName>
    <definedName name="PAPRENDIZAJE">#REF!</definedName>
    <definedName name="PET" localSheetId="2">#REF!</definedName>
    <definedName name="PET">#REF!</definedName>
    <definedName name="PFINNACIERA" localSheetId="2">#REF!</definedName>
    <definedName name="PFINNACIERA">#REF!</definedName>
    <definedName name="Piniciativas" localSheetId="2">#REF!</definedName>
    <definedName name="Piniciativas">#REF!</definedName>
    <definedName name="PLAZAS" localSheetId="2">#REF!</definedName>
    <definedName name="PLAZAS">#REF!</definedName>
    <definedName name="potenicacion" localSheetId="2">#REF!</definedName>
    <definedName name="potenicacion">#REF!</definedName>
    <definedName name="PPROCESO" localSheetId="2">#REF!</definedName>
    <definedName name="PPROCESO">#REF!</definedName>
    <definedName name="procesodesarrollodealternativascomerciales" localSheetId="2">#REF!</definedName>
    <definedName name="procesodesarrollodealternativascomerciales">#REF!</definedName>
    <definedName name="procesoemprendimiento" localSheetId="2">#REF!</definedName>
    <definedName name="procesoemprendimiento">#REF!</definedName>
    <definedName name="procesogestiondeltalentohumano" localSheetId="2">#REF!</definedName>
    <definedName name="procesogestiondeltalentohumano">#REF!</definedName>
    <definedName name="procesogestionfinanciera" localSheetId="2">#REF!</definedName>
    <definedName name="procesogestionfinanciera">#REF!</definedName>
    <definedName name="procesoplazasdemercado" localSheetId="2">#REF!</definedName>
    <definedName name="procesoplazasdemercado">#REF!</definedName>
    <definedName name="proidentif" localSheetId="2">#REF!</definedName>
    <definedName name="proidentif">#REF!</definedName>
    <definedName name="promedio2008" localSheetId="2">#REF!</definedName>
    <definedName name="promedio2008">#REF!</definedName>
    <definedName name="propotenKhumano" localSheetId="2">#REF!</definedName>
    <definedName name="propotenKhumano">#REF!</definedName>
    <definedName name="ProyecMB" localSheetId="2">#REF!</definedName>
    <definedName name="ProyecMB">#REF!</definedName>
    <definedName name="Proyecplazas" localSheetId="2">#REF!</definedName>
    <definedName name="Proyecplazas">#REF!</definedName>
    <definedName name="Proyectcapacitacion" localSheetId="2">#REF!</definedName>
    <definedName name="Proyectcapacitacion">#REF!</definedName>
    <definedName name="Proyectemprendimiento" localSheetId="2">#REF!</definedName>
    <definedName name="Proyectemprendimiento">#REF!</definedName>
    <definedName name="Proyectfortalecimiento" localSheetId="2">#REF!</definedName>
    <definedName name="Proyectfortalecimiento">#REF!</definedName>
    <definedName name="proyectocapacitacion" localSheetId="2">#REF!</definedName>
    <definedName name="proyectocapacitacion">#REF!</definedName>
    <definedName name="proyectocapacitacion22" localSheetId="2">#REF!</definedName>
    <definedName name="proyectocapacitacion22">#REF!</definedName>
    <definedName name="proyectocapacitacionf" localSheetId="2">#REF!</definedName>
    <definedName name="proyectocapacitacionf">#REF!</definedName>
    <definedName name="proyectoemprendimiento" localSheetId="2">#REF!</definedName>
    <definedName name="proyectoemprendimiento">#REF!</definedName>
    <definedName name="proyectofortalecimientoinstitucional" localSheetId="2">#REF!</definedName>
    <definedName name="proyectofortalecimientoinstitucional">#REF!</definedName>
    <definedName name="Proyectombf" localSheetId="2">#REF!</definedName>
    <definedName name="Proyectombf">#REF!</definedName>
    <definedName name="proyectomisionbogotacapacitacion" localSheetId="2">#REF!</definedName>
    <definedName name="proyectomisionbogotacapacitacion">#REF!</definedName>
    <definedName name="proyectoplazasdemercado" localSheetId="2">#REF!</definedName>
    <definedName name="proyectoplazasdemercado">#REF!</definedName>
    <definedName name="proyectoplazasyvendedoresinformales" localSheetId="2">#REF!</definedName>
    <definedName name="proyectoplazasyvendedoresinformales">#REF!</definedName>
    <definedName name="proyectovendedoresinformales" localSheetId="2">#REF!</definedName>
    <definedName name="proyectovendedoresinformales">#REF!</definedName>
    <definedName name="Proyectplazas2" localSheetId="2">#REF!</definedName>
    <definedName name="Proyectplazas2">#REF!</definedName>
    <definedName name="proyectvendedores" localSheetId="2">#REF!</definedName>
    <definedName name="proyectvendedores">#REF!</definedName>
    <definedName name="proymbcapacitacion" localSheetId="2">#REF!</definedName>
    <definedName name="proymbcapacitacion">#REF!</definedName>
    <definedName name="PUSUARIO" localSheetId="2">#REF!</definedName>
    <definedName name="PUSUARIO">#REF!</definedName>
    <definedName name="q">#REF!</definedName>
    <definedName name="REFERENCIACIÓN" localSheetId="2">#REF!</definedName>
    <definedName name="REFERENCIACIÓN">#REF!</definedName>
    <definedName name="RESOLUCION">[1]Hoja2!$J$2:$J$4</definedName>
    <definedName name="RFinancieros" localSheetId="2">#REF!</definedName>
    <definedName name="RFinancieros">#REF!</definedName>
    <definedName name="s" localSheetId="2">#REF!</definedName>
    <definedName name="s">#REF!</definedName>
    <definedName name="SCI" localSheetId="2">#REF!</definedName>
    <definedName name="SCI">#REF!</definedName>
    <definedName name="serviciospersonales" localSheetId="2">#REF!</definedName>
    <definedName name="serviciospersonales">#REF!</definedName>
    <definedName name="SIG" localSheetId="2">#REF!</definedName>
    <definedName name="SIG">#REF!</definedName>
    <definedName name="t">#REF!</definedName>
    <definedName name="talentohumrefinancieros" localSheetId="2">#REF!</definedName>
    <definedName name="talentohumrefinancieros">#REF!</definedName>
    <definedName name="THumano" localSheetId="2">#REF!</definedName>
    <definedName name="THumano">#REF!</definedName>
    <definedName name="VIGENTE">[1]Hoja2!$F$2:$F$3</definedName>
    <definedName name="w">#REF!</definedName>
    <definedName name="xx" localSheetId="2">#REF!</definedName>
    <definedName name="xx">#REF!</definedName>
    <definedName name="y">#REF!</definedName>
  </definedNames>
  <calcPr calcId="152511"/>
</workbook>
</file>

<file path=xl/calcChain.xml><?xml version="1.0" encoding="utf-8"?>
<calcChain xmlns="http://schemas.openxmlformats.org/spreadsheetml/2006/main">
  <c r="AJ22" i="93" l="1"/>
  <c r="AL20" i="93" l="1"/>
  <c r="AG73" i="93" l="1"/>
  <c r="AF73" i="93"/>
  <c r="AJ72" i="93"/>
  <c r="AJ63" i="93"/>
  <c r="AJ62" i="93"/>
  <c r="AG65" i="93"/>
  <c r="AF65" i="93"/>
  <c r="AJ54" i="93"/>
  <c r="AJ53" i="93"/>
  <c r="AF55" i="93"/>
  <c r="AG55" i="93"/>
  <c r="AG44" i="93"/>
  <c r="AF44" i="93"/>
  <c r="AL42" i="93"/>
  <c r="AK42" i="93"/>
  <c r="AL43" i="93"/>
  <c r="AK43" i="93"/>
  <c r="AG40" i="93"/>
  <c r="AF40" i="93"/>
  <c r="AJ33" i="93"/>
  <c r="AJ34" i="93"/>
  <c r="AJ32" i="93"/>
  <c r="AJ31" i="93"/>
  <c r="AL33" i="93"/>
  <c r="AK33" i="93"/>
  <c r="AG23" i="93"/>
  <c r="AL18" i="93"/>
  <c r="AK18" i="93"/>
  <c r="AJ18" i="93"/>
  <c r="AI18" i="93"/>
  <c r="AL16" i="93" l="1"/>
  <c r="AL17" i="93"/>
  <c r="AL19" i="93"/>
  <c r="AL21" i="93"/>
  <c r="AL22" i="93"/>
  <c r="AL31" i="93"/>
  <c r="AL32" i="93"/>
  <c r="AL34" i="93"/>
  <c r="AL41" i="93"/>
  <c r="AL53" i="93"/>
  <c r="AL54" i="93"/>
  <c r="AL62" i="93"/>
  <c r="AL63" i="93"/>
  <c r="AL72" i="93"/>
  <c r="AL73" i="93" s="1"/>
  <c r="AL36" i="93"/>
  <c r="AL37" i="93"/>
  <c r="AL38" i="93"/>
  <c r="AK72" i="93"/>
  <c r="AK73" i="93" s="1"/>
  <c r="AL64" i="93"/>
  <c r="AK63" i="93"/>
  <c r="AK64" i="93"/>
  <c r="AK62" i="93"/>
  <c r="AK54" i="93"/>
  <c r="AK53" i="93"/>
  <c r="AK41" i="93"/>
  <c r="AJ41" i="93"/>
  <c r="AI41" i="93"/>
  <c r="AJ37" i="93"/>
  <c r="AJ38" i="93"/>
  <c r="AJ39" i="93"/>
  <c r="AI37" i="93"/>
  <c r="AI38" i="93"/>
  <c r="AI39" i="93"/>
  <c r="AJ36" i="93"/>
  <c r="AI36" i="93"/>
  <c r="AK39" i="93"/>
  <c r="AL39" i="93"/>
  <c r="AK37" i="93"/>
  <c r="AK38" i="93"/>
  <c r="AK36" i="93"/>
  <c r="AG35" i="93"/>
  <c r="AJ21" i="93"/>
  <c r="AK32" i="93"/>
  <c r="AK34" i="93"/>
  <c r="AK31" i="93"/>
  <c r="AJ17" i="93"/>
  <c r="AJ19" i="93"/>
  <c r="AI17" i="93"/>
  <c r="AI19" i="93"/>
  <c r="AJ16" i="93"/>
  <c r="AI16" i="93"/>
  <c r="AK17" i="93"/>
  <c r="AK19" i="93"/>
  <c r="AK20" i="93"/>
  <c r="AK21" i="93"/>
  <c r="AK22" i="93"/>
  <c r="AK16" i="93"/>
  <c r="F72" i="53"/>
  <c r="O67" i="53"/>
  <c r="M67" i="53"/>
  <c r="K67" i="53"/>
  <c r="I67" i="53"/>
  <c r="J66" i="53"/>
  <c r="N66" i="53"/>
  <c r="N67" i="53"/>
  <c r="O59" i="53"/>
  <c r="M59" i="53"/>
  <c r="K59" i="53"/>
  <c r="I59" i="53"/>
  <c r="J57" i="53"/>
  <c r="L57" i="53"/>
  <c r="J58" i="53"/>
  <c r="N58" i="53"/>
  <c r="J49" i="53"/>
  <c r="P49" i="53"/>
  <c r="N49" i="53"/>
  <c r="J48" i="53"/>
  <c r="I50" i="53"/>
  <c r="I40" i="53"/>
  <c r="J38" i="53"/>
  <c r="L38" i="53"/>
  <c r="P38" i="53"/>
  <c r="J39" i="53"/>
  <c r="J40" i="53"/>
  <c r="J37" i="53"/>
  <c r="O36" i="53"/>
  <c r="J34" i="53"/>
  <c r="J35" i="53"/>
  <c r="L35" i="53"/>
  <c r="J33" i="53"/>
  <c r="P33" i="53"/>
  <c r="I36" i="53"/>
  <c r="J31" i="53"/>
  <c r="J30" i="53"/>
  <c r="P30" i="53"/>
  <c r="I32" i="53"/>
  <c r="J17" i="53"/>
  <c r="J18" i="53"/>
  <c r="L18" i="53"/>
  <c r="J19" i="53"/>
  <c r="P19" i="53"/>
  <c r="J20" i="53"/>
  <c r="N20" i="53"/>
  <c r="J16" i="53"/>
  <c r="L16" i="53"/>
  <c r="I21" i="53"/>
  <c r="Q16" i="53"/>
  <c r="Q17" i="53"/>
  <c r="Q18" i="53"/>
  <c r="Q19" i="53"/>
  <c r="Q20" i="53"/>
  <c r="Q30" i="53"/>
  <c r="Q32" i="53"/>
  <c r="Q31" i="53"/>
  <c r="Q33" i="53"/>
  <c r="Q34" i="53"/>
  <c r="Q35" i="53"/>
  <c r="Q37" i="53"/>
  <c r="Q38" i="53"/>
  <c r="Q39" i="53"/>
  <c r="Q48" i="53"/>
  <c r="Q49" i="53"/>
  <c r="Q57" i="53"/>
  <c r="Q58" i="53"/>
  <c r="Q66" i="53"/>
  <c r="Q67" i="53"/>
  <c r="F21" i="53"/>
  <c r="F32" i="53"/>
  <c r="F36" i="53"/>
  <c r="F40" i="53"/>
  <c r="F50" i="53"/>
  <c r="F59" i="53"/>
  <c r="F67" i="53"/>
  <c r="H67" i="53"/>
  <c r="H59" i="53"/>
  <c r="O50" i="53"/>
  <c r="M50" i="53"/>
  <c r="K50" i="53"/>
  <c r="H50" i="53"/>
  <c r="O40" i="53"/>
  <c r="M40" i="53"/>
  <c r="K40" i="53"/>
  <c r="H40" i="53"/>
  <c r="M36" i="53"/>
  <c r="K36" i="53"/>
  <c r="H36" i="53"/>
  <c r="O32" i="53"/>
  <c r="M32" i="53"/>
  <c r="K32" i="53"/>
  <c r="H32" i="53"/>
  <c r="O21" i="53"/>
  <c r="M21" i="53"/>
  <c r="K21" i="53"/>
  <c r="H21" i="53"/>
  <c r="B9" i="52"/>
  <c r="C9" i="52"/>
  <c r="C4" i="52"/>
  <c r="C5" i="52"/>
  <c r="C2" i="52"/>
  <c r="C8" i="52"/>
  <c r="C7" i="52"/>
  <c r="C6" i="52"/>
  <c r="C3" i="52"/>
  <c r="N57" i="53"/>
  <c r="L49" i="53"/>
  <c r="P57" i="53"/>
  <c r="P20" i="53"/>
  <c r="L33" i="53"/>
  <c r="N33" i="53"/>
  <c r="N38" i="53"/>
  <c r="R38" i="53"/>
  <c r="R49" i="53"/>
  <c r="P37" i="53"/>
  <c r="N37" i="53"/>
  <c r="L37" i="53"/>
  <c r="L30" i="53"/>
  <c r="N30" i="53"/>
  <c r="J36" i="53"/>
  <c r="L34" i="53"/>
  <c r="L36" i="53"/>
  <c r="P34" i="53"/>
  <c r="P17" i="53"/>
  <c r="L17" i="53"/>
  <c r="L21" i="53"/>
  <c r="P31" i="53"/>
  <c r="P32" i="53"/>
  <c r="J32" i="53"/>
  <c r="L31" i="53"/>
  <c r="L39" i="53"/>
  <c r="N39" i="53"/>
  <c r="N40" i="53"/>
  <c r="N31" i="53"/>
  <c r="N32" i="53"/>
  <c r="N34" i="53"/>
  <c r="N17" i="53"/>
  <c r="R57" i="53"/>
  <c r="N59" i="53"/>
  <c r="F69" i="53"/>
  <c r="Q36" i="53"/>
  <c r="N19" i="53"/>
  <c r="L19" i="53"/>
  <c r="R19" i="53"/>
  <c r="R30" i="53"/>
  <c r="P39" i="53"/>
  <c r="P40" i="53"/>
  <c r="Q59" i="53"/>
  <c r="Q40" i="53"/>
  <c r="Q50" i="53"/>
  <c r="Q21" i="53"/>
  <c r="N48" i="53"/>
  <c r="N50" i="53"/>
  <c r="L48" i="53"/>
  <c r="P48" i="53"/>
  <c r="P50" i="53"/>
  <c r="R33" i="53"/>
  <c r="P58" i="53"/>
  <c r="P59" i="53"/>
  <c r="P18" i="53"/>
  <c r="J50" i="53"/>
  <c r="L20" i="53"/>
  <c r="R20" i="53"/>
  <c r="R37" i="53"/>
  <c r="J59" i="53"/>
  <c r="N18" i="53"/>
  <c r="L66" i="53"/>
  <c r="N35" i="53"/>
  <c r="P35" i="53"/>
  <c r="P36" i="53"/>
  <c r="J67" i="53"/>
  <c r="J21" i="53"/>
  <c r="P16" i="53"/>
  <c r="L40" i="53"/>
  <c r="L58" i="53"/>
  <c r="P66" i="53"/>
  <c r="P67" i="53"/>
  <c r="N16" i="53"/>
  <c r="R35" i="53"/>
  <c r="R34" i="53"/>
  <c r="R18" i="53"/>
  <c r="N21" i="53"/>
  <c r="R39" i="53"/>
  <c r="R40" i="53"/>
  <c r="T40" i="53"/>
  <c r="R17" i="53"/>
  <c r="P21" i="53"/>
  <c r="Q69" i="53"/>
  <c r="L32" i="53"/>
  <c r="R31" i="53"/>
  <c r="R32" i="53"/>
  <c r="T32" i="53"/>
  <c r="R36" i="53"/>
  <c r="T36" i="53"/>
  <c r="L67" i="53"/>
  <c r="R66" i="53"/>
  <c r="R67" i="53"/>
  <c r="T67" i="53"/>
  <c r="L50" i="53"/>
  <c r="R48" i="53"/>
  <c r="R50" i="53"/>
  <c r="T50" i="53"/>
  <c r="N36" i="53"/>
  <c r="R58" i="53"/>
  <c r="R59" i="53"/>
  <c r="T59" i="53"/>
  <c r="L59" i="53"/>
  <c r="R16" i="53"/>
  <c r="R21" i="53"/>
  <c r="T21" i="53"/>
  <c r="R69" i="53"/>
  <c r="S69" i="53"/>
  <c r="AL55" i="93" l="1"/>
  <c r="AK55" i="93"/>
  <c r="AL35" i="93"/>
  <c r="AK35" i="93"/>
  <c r="AL65" i="93"/>
  <c r="AK44" i="93"/>
  <c r="AK65" i="93"/>
  <c r="AL40" i="93"/>
  <c r="AL44" i="93"/>
  <c r="AK40" i="93"/>
  <c r="AK23" i="93"/>
  <c r="AL23" i="93"/>
</calcChain>
</file>

<file path=xl/sharedStrings.xml><?xml version="1.0" encoding="utf-8"?>
<sst xmlns="http://schemas.openxmlformats.org/spreadsheetml/2006/main" count="513" uniqueCount="157">
  <si>
    <t>CAJA DE LA VIVIENDA POPULAR</t>
  </si>
  <si>
    <t>01</t>
  </si>
  <si>
    <t>CÓD</t>
  </si>
  <si>
    <t>PROYECTO DE INVERSIÓN</t>
  </si>
  <si>
    <t>MAGNITUD META PROGRAMADA</t>
  </si>
  <si>
    <t>PRESUPUESTO EJECUTADO EN  MILLONES</t>
  </si>
  <si>
    <t>MAGNITUD META</t>
  </si>
  <si>
    <t>MAGNITUD META
PROGRAMADA</t>
  </si>
  <si>
    <t>PRESUPUESTO PROGRAMADO EN  MILLONES</t>
  </si>
  <si>
    <t>Estructurar proyectos en 5 Hectáreas para la construcción de Vivienda de Interés
Prioritario</t>
  </si>
  <si>
    <t>7328</t>
  </si>
  <si>
    <t>3075</t>
  </si>
  <si>
    <t>Reasentamiento de hogares localizados en zonas de alto riesgo no mitigable</t>
  </si>
  <si>
    <t>Fortalecimiento institucional para aumentar la eficiencia de la gestión</t>
  </si>
  <si>
    <t>PLAN DE ACCIÓN - PLAN DE DESARROLLO BOGOTÁ MEJOR PARA TODOS</t>
  </si>
  <si>
    <t>METAS PLAN DE DESARROLLO 2016-2020</t>
  </si>
  <si>
    <t>Pilar: Igualdad de Calidad de Vida</t>
  </si>
  <si>
    <t>04'</t>
  </si>
  <si>
    <t>Programa: Familias Protegidas y Adaptadas al Cambio Climático</t>
  </si>
  <si>
    <t>META
2016-2020</t>
  </si>
  <si>
    <t>PROGRAMADO PLAN BOGOTA MEJOR PARA TODOS</t>
  </si>
  <si>
    <t>Reasentar 4.000 Hogares localizados en zonas de alto riesgo no mitigable</t>
  </si>
  <si>
    <t>02'</t>
  </si>
  <si>
    <t>Pilar: Democracia Urbana</t>
  </si>
  <si>
    <t>Programa: Intervenciones Integrales del Hábitat</t>
  </si>
  <si>
    <t>208</t>
  </si>
  <si>
    <t>Mejoramiento de Barrios</t>
  </si>
  <si>
    <t>Mejoramiento de vivienda en sus condiciones físicas y de habitabilidad en los asentamientos humanos
priorizados en área urbana y rural</t>
  </si>
  <si>
    <t>471</t>
  </si>
  <si>
    <t>Titulación de predios y gestión de urbanizaciones</t>
  </si>
  <si>
    <t>Obtener 10.000 títulos de Predios</t>
  </si>
  <si>
    <t>Entregar 8 zonas de Cesión</t>
  </si>
  <si>
    <t>Hacer el cierre de 7 Proyectos constructivos  y de urbanismo para  Vivienda VIP</t>
  </si>
  <si>
    <t>07'</t>
  </si>
  <si>
    <t>Eje Transversal: Gobierno legítimo, fortalecimiento local y eficiencia</t>
  </si>
  <si>
    <t>Programa: Transparencia, gestión pública y servicio a la ciudadanía</t>
  </si>
  <si>
    <t>943</t>
  </si>
  <si>
    <t>Fortalecimiento institucional para la transparencia, participación ciudadana, control y responsabilidad
social y anticorrupción</t>
  </si>
  <si>
    <t>Implementar el 100% de plan de acción para la transparencia y las comunicaciones.</t>
  </si>
  <si>
    <t>Implementar el 100%  del plan de acción de Servicio  a la Ciudadanía</t>
  </si>
  <si>
    <t>404</t>
  </si>
  <si>
    <t>Programa: Modernización institucional</t>
  </si>
  <si>
    <t>Ejecutar el 100% del plan de acción para la implementación del Sistema Integrado de Gestión de la CVP.</t>
  </si>
  <si>
    <t>Garantizar el 100 % de los servicios de apoyo y desarrollo institucional para el buen funcionamiento de la Entidad  de acuerdo al plan de acción.</t>
  </si>
  <si>
    <t>Programa:Gobierno y ciudadanía digital</t>
  </si>
  <si>
    <t>1174</t>
  </si>
  <si>
    <t>Fortalecimiento de las tecnologías de información y la comunicación</t>
  </si>
  <si>
    <t>Implementar el 100% Del plan de acción para el fortalecimiento, innovación e integración de los sistemas información.</t>
  </si>
  <si>
    <t xml:space="preserve">Contribuir 100% al Mejoramiento de barrios a través de los  Procesos  Estudios y Diseños   de Infraestructura en Espacios Públicos a escala barrial en los Territorios Priorizados  para la accesibilidad de los ciudadanos a un Hábitat.
</t>
  </si>
  <si>
    <t>Contribuir 100% al Mejoramiento de barrios a través de los Procesos Obras  de Infraestructura en Espacios Públicos a escala barrial en los Territorios Priorizados  para la accesibilidad de los ciudadanos a un Hábitat.</t>
  </si>
  <si>
    <t xml:space="preserve">Realizar 7.600  asistencias técnicas, jurídicas y sociales en las intervenciones integrales de mejoramiento de vivienda priorizadas por la Secretaria Distrital del Hábitat
</t>
  </si>
  <si>
    <t>Realizar 6,800  visitas para supervisar la interventorías de las obras de Mejoramiento de Vivienda, priorizadas por la Secretaria Distrital del Hábitat</t>
  </si>
  <si>
    <t>Realizar 300 asistencias técnicas, jurídicas y sociales a los predios localizados en unidades de planeamiento zonal (UPZ) de mejoramiento integral o en territorios
priorizados para el trámite de licencias de construcción y/o actos de reconocimiento ante curadurías urbanas.</t>
  </si>
  <si>
    <t>Total 3075</t>
  </si>
  <si>
    <t>Total 208</t>
  </si>
  <si>
    <t>Total 7328</t>
  </si>
  <si>
    <t>Total 471</t>
  </si>
  <si>
    <t>Total 943</t>
  </si>
  <si>
    <t>Total 404</t>
  </si>
  <si>
    <t>Total 1174</t>
  </si>
  <si>
    <t>Programada</t>
  </si>
  <si>
    <t>Ejecutada</t>
  </si>
  <si>
    <t>PRESUPUESTO EN  MILLONES</t>
  </si>
  <si>
    <t>Programdo</t>
  </si>
  <si>
    <t>Ejecutado</t>
  </si>
  <si>
    <t>Programado</t>
  </si>
  <si>
    <t>COMPONENTE DE INVERSIÓN</t>
  </si>
  <si>
    <t>MAGNITUD META EJECUTADA</t>
  </si>
  <si>
    <t>OBJETIVO GENERAL</t>
  </si>
  <si>
    <t>Garantizar la protección del derecho fundamental a la vida de los hogares ubicados en zonas de alto riesgo no mitigable por fenómenos de remoción en masa, o en condición de riesgo por inundación, desbordamiento, crecientes súbitas o avenidas torrenciales,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</si>
  <si>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Mejorar la Infraestructura en espacios públicos a Escala Barrial en los Territorios priorizados para la accesibilidad de todos los ciudadanos a un Hábitat.</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</si>
  <si>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</si>
  <si>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Realizar el acompañamiento técnico, jurídico y social a las familias asentadas en predios públicos o privados, ocupados con viviendas de interés social, a través de estrategias y mecanismos de cooperación, con el fin de, cerrar la gestión urbanística, lograr la obtención del título de propiedad y concretar la entrega de zonas de cesión obligatorias; de esta manera facilitar el acceso a los beneficios que otorga la ciudad legal.</t>
  </si>
  <si>
    <t>Fortalecer en la entidad, la cultura de la transparencia, la probidad y ética de lo público, a través de la
implementación de estrategias y acciones que permitan elevar las capacidades de los(as) servidoras en un entorno virtuoso.</t>
  </si>
  <si>
    <t>Fortalecer en la Entidad una cultura orientada a la calidad, a través de la implementación de un Sistema Integrado de Gestión en todos sus componentes y el desarrollo de estrategias de difusión y capacitación que permitan elevar las capacidades de los servidores de la CVP, así como el suministro del equipamiento tecnológico, físico y dotacional necesarios para la ejecución y puesta en funcionamiento de los planes de acción que de allí se deriven</t>
  </si>
  <si>
    <t>Fortalecer, innovar e integrar los sistemas información en la entidad, que permitan tener datos con calidad, oportunidad y confiablidad; garantizando información y comunicación para la toma de decisiones gerenciales, dentro una infraestructura tecnológica adecuada y un soporte integral.</t>
  </si>
  <si>
    <t>TOTAL PPI</t>
  </si>
  <si>
    <t>Diferencias</t>
  </si>
  <si>
    <t>Proyecto</t>
  </si>
  <si>
    <t>2016-2020</t>
  </si>
  <si>
    <t>AJUSTADO</t>
  </si>
  <si>
    <t>DIFERENCIA</t>
  </si>
  <si>
    <t xml:space="preserve">Asignar 1.428 Valor Único de Reconocimiento -VUR- </t>
  </si>
  <si>
    <t xml:space="preserve">Lograr que 2.102 hogares seleccionen vivienda </t>
  </si>
  <si>
    <t xml:space="preserve">Adquirir 370 Predios en Alto Riesgo </t>
  </si>
  <si>
    <t>AJUSTADO CUOTA GLOBAL</t>
  </si>
  <si>
    <t>FECHA DE ACTUALIZACIÓN  13/10/2016 POAI 2017</t>
  </si>
  <si>
    <t>Atender   el 100% de los hogares que se encuentran en relocalización transitoria</t>
  </si>
  <si>
    <t>ESTRATEGIAS</t>
  </si>
  <si>
    <t xml:space="preserve">1. Ejecutar los Proyectos  Estudios y Diseños de Infraestructura en Espacios Públicos a Escala Barrial en los Territorios Priorizados  para la accesibilidad de los ciudadanos a un Hábitat.
2. Ejecutar los Proyectos  Obras de Infraestructura en Espacios Públicos a Escala Barrial en los Territorios Priorizados  para la accesibilidad de los ciudadanos a un Hábitat.
</t>
  </si>
  <si>
    <t xml:space="preserve">1. Ejecutar las acciones necesarias para el desarrollo de la Asistencia técnica, social y financiera, a los hogares beneficiarios del Programa de Mejoramiento de Vivienda localizados en zona urbana y rural, en cumplimiento de las estrategias de intervención establecidas para dar tratamiento a las modalidades del Subsidio Distrital de Vivienda en Especie.
2. Realizar la supervisión a la interventoría de obra de los proyectos de mejoramiento de vivienda desarrollados mediante el Subsidio Distrital de Vivienda en Especie SDVE, con el fin de garantizar la calidad, el cumplimiento y la estabilidad de las obras.
3. Brindar acompañamiento técnico, jurídico y social a los hogares inscritos al Programa de Mejoramiento de Vivienda, para la consecución y/o trámite de Licencia de Construcción y/o Acto de Reconocimiento, encaminados al mejoramiento de su vivienda.
4. Gestionar las acciones necesarias con entidades, organizaciones, profesionales individualizados y en general todo agente que intervenga en la ejecución total o parcial de los proyectos de mejoramiento de vivienda a nivel Distrital y Nacional.
</t>
  </si>
  <si>
    <t xml:space="preserve">1. Promover el derecho a la propiedad,  determinando y cuantificando la situación de titularidad predial en el  Distrito Capital.
2. Realizar las gestiones necesarias para escriturar los predios de proyectos urbanísticos desarrollados por la CVP.
3. Cerrar los Proyectos constructivos  y de urbanismo para  Vivienda VIP 
4. Dar continuidad a los mecanismos de coordinación interinstitucionales para la transferencia de zonas de cesión de los proyectos constructivos de la CVP.
5. Desarrollar estrategias e instrumentos que faciliten el acompañamiento social, técnico, jurídico y financiero a las familias objeto de atención en el proyecto de titulación y urbanizaciones.
</t>
  </si>
  <si>
    <t xml:space="preserve">1. Modernizar la infraestructura  tecnológica  de la Caja de la Vivienda Popular. 
2. Integrar los Sistema de Información de la Entidad para el suministro de información con calidad, oportunidad y confiabilidad. 
3. Fortalecer, mantener y actualizar los sistemas de información, para garantizar el control, manejo, confiabilidad y calidad de los datos registrados, facilitando la gestión de la entidad en el cumplimiento de su misión.
4. Mejorar el servicio de soporte a los diferentes actores que utilizan herramientas tecnológicas y de información, cumpliendo con acuerdos de niveles de servicio establecidos. </t>
  </si>
  <si>
    <t xml:space="preserve">1. Generar las condiciones presupuestales necesarias que permitan reasentar a los hogares en riesgo, de manera tal, que ello incentive la oferta de vivienda de interés prioritario en la ciudad para su atención en el corto plazo.
2. Lograr que las familias vinculadas al programa de reasentamientos seleccionen una unidad habitacional de reposición definitiva, seguros y en condiciones dignas, así como técnica y jurídicamente viables.
3. Salvaguardar la vida de las familias declaradas en alto riesgo no mitigable a través de la modalidad de relocalización transitoria.
4. Adquirir los predios declarados en riesgo mediante la aplicación del Decreto 511 de 2010.
5. Entregar a las familias declaradas en riesgo, su predio de reposición definitiva en óptimas condiciones técnicamente y jurídicamente viables, seguros y en condiciones dignas.
</t>
  </si>
  <si>
    <t>Dirección de Reasentamiento</t>
  </si>
  <si>
    <t>RESPONSABLE DEL PROYECTO</t>
  </si>
  <si>
    <t>Dirección de Mejoramiento de Barrios</t>
  </si>
  <si>
    <t>Dirección de Mejoramiento de Vivienda</t>
  </si>
  <si>
    <t>Dirección de urbanizaciones y Titulación</t>
  </si>
  <si>
    <t>Dirección de Gestión Corporativa y CID</t>
  </si>
  <si>
    <t>INDICADOR</t>
  </si>
  <si>
    <t>Indice de  eficiencia de relocalización</t>
  </si>
  <si>
    <t xml:space="preserve">Número de hogares reasentados </t>
  </si>
  <si>
    <t>Número de VUR asignados</t>
  </si>
  <si>
    <t>No. de hogares con selección de vivienda</t>
  </si>
  <si>
    <t>No. de predios en alto riesgo adquiridos</t>
  </si>
  <si>
    <t xml:space="preserve">Porcentaje de avance en el mejoramiento de barrios a través de los  Procesos  de Estudios y Diseños   de Infraestructura en Espacios Públicos a escala barrial en los Territorios Priorizados  </t>
  </si>
  <si>
    <t xml:space="preserve">Porcentaje de avance en el mejoramiento de barrios a través de los Procesos de Obras  de Infraestructura en Espacios Públicos a escala barrial en los Territorios Priorizados  </t>
  </si>
  <si>
    <t xml:space="preserve">Número de asistencias técnicas, jurídicas y sociales realizadas en las intervenciones integrales de mejoramiento de vivienda priorizadas </t>
  </si>
  <si>
    <t xml:space="preserve">Número de visitas realizadas para supervisar la interventorías de las obras de Mejoramiento de Vivienda, priorizadas </t>
  </si>
  <si>
    <t xml:space="preserve">Número de  radicaciones de licencias de construcción y/o actos de reconocimiento realizadas </t>
  </si>
  <si>
    <t>Número de predios titulados</t>
  </si>
  <si>
    <t>Número de zonas de cesión entregadas</t>
  </si>
  <si>
    <t>Número de proyectos constructivos y de urbanismo con cierre</t>
  </si>
  <si>
    <t>Porcentaje de implementación de plan de acción para la transparencia y las comunicaciones</t>
  </si>
  <si>
    <t>Porcentaje de implementación del plan de acción de servicio  a la ciudadanía</t>
  </si>
  <si>
    <t>Porcentaje de implementación del Sistema Integrado de Gestión, con relación a los componentes establecidos normativamente</t>
  </si>
  <si>
    <t>Porcentaje de implementación de los servicios de apoyo y desarrollo institucional para el buen funcionamiento de la Entidad  de acuerdo al plan de acción.</t>
  </si>
  <si>
    <t>Porcentaje de avance en la implementación del plan de acción para el fortalecimiento, innovación e integración de los sistemas de información</t>
  </si>
  <si>
    <t>Porcentaje de Familias localizadas en el predio vereditas atendidas</t>
  </si>
  <si>
    <t>N.A.</t>
  </si>
  <si>
    <t xml:space="preserve">1. Diseñar e implementar acciones integrales de lucha contra la corrupción, con acciones definidas, orientadas al cumplimiento de la gestión de manera eficaz, eficiente y transparente, que permita elevar la percepción ciudadana de transparencia y la confianza en la Entidad y en los servidores públicos.
2. Diseñar e implementar mecanismos permanentes de interlocución con la ciudadanía que promuevan eficientemente el control social y la participación de los ciudadanos que acceden a los servicios ofrecidos por la CVP </t>
  </si>
  <si>
    <t>OBJETIVO ESTRATÉGICO</t>
  </si>
  <si>
    <t>Ejecutar las políticas de la
secretaria del Hábitat a
través de los programas de
Titulación de Predios,
Mejoramiento de Viviendas,
Mejoramiento de Barrios y
Reasentamientos humanos
conforme el Plan Distrital de
Desarrollo vigente.</t>
  </si>
  <si>
    <t>Promover la cultura de
transparencia y probidad a
través de una comunicación
integral con las partes
interesadas para construir
relaciones de confianza.</t>
  </si>
  <si>
    <t>Prestar un servicio
adecuado a los ciudadanos
satisfaciendo sus
necesidades conforme a la
misionalidad de la entidad.</t>
  </si>
  <si>
    <t xml:space="preserve">Desarrollar e implementar
un Sistema Integrado de
Gestión institucional basado
en mejora continua
</t>
  </si>
  <si>
    <t>Adoptar soluciones
tecnológicas de punta que
correspondan a las
necesidades de la entidad y
que contribuyan al alcance
de las metas institucionales</t>
  </si>
  <si>
    <t>Porcentaje de compromisos de vigencias anteriores fenecidas que cumplan con los requisitos técnicos, financieros y jurídicos pagados</t>
  </si>
  <si>
    <t>NA</t>
  </si>
  <si>
    <t>Porcentaje de ejecución   las intervenciones de infraestructura priorizadas en el convenio interadministrativo No. 618 de 2018</t>
  </si>
  <si>
    <t>Porcentaje de pagos de pasivos exigibles</t>
  </si>
  <si>
    <t xml:space="preserve">1. Integrar de manera armónica y complementaria el Modelo Estándar de Control Interno - MECI 1000:2005, la Norma Técnica de Calidad - NTCGP 1000:2009 y el Plan de Desarrollo Administrativo - PDA, conforme a los lineamientos establecidos en las normas y leyes vigentes
2. Garantizar la prestación de los servicios de apoyo logístico que permita la correcta operación de las áreas administrativas y misionales de la Caja de Vivienda Popular
3. Desarrollar las actividades administrativas y técnicas que permiten un eficiente, eficaz y efectivo manejo y organización de la documentación producida y recibida por la Caja
4. Organizar, dirigir y ejecutar las operaciones financieras, contables, de tesorería, presupuesto y recaudo de la Caja de Vivienda Popular
</t>
  </si>
  <si>
    <t>Garantizar los servicios de apoyo administrativo y desarrollo institucional para el buen funcionamiento de la Entidad</t>
  </si>
  <si>
    <t>13 - Reasentar 4.000 hogares localizados en zonas de alto riesgo no mitigable.</t>
  </si>
  <si>
    <t>20 - Adquirir 370 predios en alto riesgo no mitigable vía decreto 511 de 2010.</t>
  </si>
  <si>
    <t>21 - Lograr que 2.102 hogares vinculados al programad de reasentamientos seleccionen vivienda</t>
  </si>
  <si>
    <t>22 - Atender el 100% de familias que se encuentran en el programa de relocalización transitoria</t>
  </si>
  <si>
    <t>23 - Atender el 100% de las familias localizadas en el predio vereditas en la localidad de Kennedy en el marco del decreto 457 de 2017, que cumplan los requisitos de ingreso al programa.</t>
  </si>
  <si>
    <t>24 - Pago 100 % de compromisos de vigencias anteriores fenecidas que cumplan con los requisitos técnicos, financieros y jurídicos.</t>
  </si>
  <si>
    <t>15 - Contribuir 100% al Mejoramiento de Barrios en los Territorios Priorizados por la SDHT a través de Procesos Estudios y Diseños de Infraestructura en Espacios Públicos a escala barrial para la  accesibilidad de los ciudadanos a un Hábitat.</t>
  </si>
  <si>
    <t>16 - Contribuir 100% al  Mejoramiento de Barrios en los Territorios Priorizados por la SDHT a través de Procesos Obras de Infraestructura en Espacios Públicos a escala barrial para la accesibilidad de los ciudadanos a un Hábitat.</t>
  </si>
  <si>
    <t>18 - Desarrollar el 100% de las intervenciones de infraestructura priorizadas en el convenio interadministrativo No. 618 de 2018</t>
  </si>
  <si>
    <t>17 - Pago el 100% de los compromisos de vigencias anteriores fenecidas</t>
  </si>
  <si>
    <t>24 - Realizar 41.510 asistencias técnicas, jurídicas y sociales a las intervenciones integrales de mejoramiento de vivienda en los territorios priorizados por la Secretaria Distrital del Hábitat en el área urbana y rural del distrito.</t>
  </si>
  <si>
    <t>25 - Realizar 8.880 visitas para supervisar la interventoría de las obras de Mejoramiento de Vivienda, priorizadas por la Secretaria Distrital del Hábitat, en el área urbana y rural.</t>
  </si>
  <si>
    <t>26 - Realizar 342 asistencias técnicas, jurídicas y sociales a los predios localizados en unidades de planeamiento zonal (UPZ) de mejoramiento integral  o en aquellos territorios priorizados en cumplimiento del Plan de Desarrollo Bogotá Mejor para Todos, debidamente reglamentadas, para el trámite de licencias de construcción y/o actos de reconocimiento ante curadurías urbanas.</t>
  </si>
  <si>
    <t>27 - Crear un programa de asistencia técnica para mejoramiento de vivienda.</t>
  </si>
  <si>
    <t>19 - Asignar 1.597 valor único de reconocimiento a hogares localizados en zonas de alto riesgo no mitigable.</t>
  </si>
  <si>
    <t>4 -Titular 9,002 predios</t>
  </si>
  <si>
    <t>5- Entregar 10 zonas de cesión</t>
  </si>
  <si>
    <t>6 - Hacer cierre de 7 proyectos constructivos y de urbanismo para vivienda vip</t>
  </si>
  <si>
    <t>4 - Implementar el 100%  del plan de acción de Servicio  a la Ciudadanía</t>
  </si>
  <si>
    <t>3 - Implementar el 100% de plan de acción para la transparencia y las comunicaciones.</t>
  </si>
  <si>
    <t>11 - Ejecutar el 100% del plan de acción para la implementación del Sistema Integrado de Gestión de la CVP.</t>
  </si>
  <si>
    <t>12 - Garantizar el 100 % de los servicios de apoyo y desarrollo institucional para el buen funcionamiento de la Entidad  de acuerdo al plan de acción.</t>
  </si>
  <si>
    <t>14 - Pagar el 100 % de compromisos de vigencias anteriores fenecidas que cumplan con los requisitos técnicos, financieros y jurídicos</t>
  </si>
</sst>
</file>

<file path=xl/styles.xml><?xml version="1.0" encoding="utf-8"?>
<styleSheet xmlns="http://schemas.openxmlformats.org/spreadsheetml/2006/main" xmlns:mc="http://schemas.openxmlformats.org/markup-compatibility/2006" xmlns:x14ac="http://schemas.microsoft.com/office/spreadsheetml/2009/9/ac" mc:Ignorable="x14ac">
  <numFmts count="31">
    <numFmt numFmtId="43" formatCode="_-* #,##0.00\ _€_-;\-* #,##0.00\ _€_-;_-* &quot;-&quot;??\ _€_-;_-@_-"/>
    <numFmt numFmtId="164" formatCode="_-&quot;$&quot;\ * #,##0_-;\-&quot;$&quot;\ * #,##0_-;_-&quot;$&quot;\ * &quot;-&quot;_-;_-@_-"/>
    <numFmt numFmtId="165" formatCode="_-* #,##0_-;\-* #,##0_-;_-* &quot;-&quot;_-;_-@_-"/>
    <numFmt numFmtId="166" formatCode="_-&quot;$&quot;\ * #,##0.00_-;\-&quot;$&quot;\ * #,##0.00_-;_-&quot;$&quot;\ * &quot;-&quot;??_-;_-@_-"/>
    <numFmt numFmtId="167" formatCode="_-* #,##0.00_-;\-* #,##0.00_-;_-* &quot;-&quot;??_-;_-@_-"/>
    <numFmt numFmtId="168" formatCode="&quot;$&quot;#,##0;[Red]\-&quot;$&quot;#,##0"/>
    <numFmt numFmtId="169" formatCode="_-&quot;$&quot;* #,##0_-;\-&quot;$&quot;* #,##0_-;_-&quot;$&quot;* &quot;-&quot;_-;_-@_-"/>
    <numFmt numFmtId="170" formatCode="_-&quot;$&quot;* #,##0.00_-;\-&quot;$&quot;* #,##0.00_-;_-&quot;$&quot;* &quot;-&quot;??_-;_-@_-"/>
    <numFmt numFmtId="171" formatCode="&quot;$&quot;\ #,##0_);\(&quot;$&quot;\ #,##0\)"/>
    <numFmt numFmtId="172" formatCode="_(&quot;$&quot;\ * #,##0_);_(&quot;$&quot;\ * \(#,##0\);_(&quot;$&quot;\ * &quot;-&quot;_);_(@_)"/>
    <numFmt numFmtId="173" formatCode="_(&quot;$&quot;\ * #,##0.00_);_(&quot;$&quot;\ * \(#,##0.00\);_(&quot;$&quot;\ * &quot;-&quot;??_);_(@_)"/>
    <numFmt numFmtId="174" formatCode="_(* #,##0.00_);_(* \(#,##0.00\);_(* &quot;-&quot;??_);_(@_)"/>
    <numFmt numFmtId="175" formatCode="0.0%"/>
    <numFmt numFmtId="176" formatCode="_(&quot;$&quot;\ * #,##0_);_(&quot;$&quot;\ * \(#,##0\);_(&quot;$&quot;\ * &quot;-&quot;??_);_(@_)"/>
    <numFmt numFmtId="177" formatCode="_ [$€-2]\ * #,##0.00_ ;_ [$€-2]\ * \-#,##0.00_ ;_ [$€-2]\ * &quot;-&quot;??_ "/>
    <numFmt numFmtId="178" formatCode="_(* #,##0_);_(* \(#,##0\);_(* &quot;-&quot;??_);_(@_)"/>
    <numFmt numFmtId="179" formatCode="&quot;$&quot;\ #,##0"/>
    <numFmt numFmtId="180" formatCode="_(* #,##0.0_);_(* \(#,##0.0\);_(* &quot;-&quot;??_);_(@_)"/>
    <numFmt numFmtId="181" formatCode="[$€-2]\ #,##0.00_);[Red]\([$€-2]\ #,##0.00\)"/>
    <numFmt numFmtId="182" formatCode="&quot;$&quot;\ #,##0.00;&quot;$&quot;\ \-#,##0.00"/>
    <numFmt numFmtId="183" formatCode="&quot;$&quot;\ #,##0.00;[Red]&quot;$&quot;\ \-#,##0.00"/>
    <numFmt numFmtId="184" formatCode="_ &quot;$&quot;\ * #,##0.00_ ;_ &quot;$&quot;\ * \-#,##0.00_ ;_ &quot;$&quot;\ * &quot;-&quot;??_ ;_ @_ "/>
    <numFmt numFmtId="185" formatCode="_ * #,##0.00_ ;_ * \-#,##0.00_ ;_ * &quot;-&quot;??_ ;_ @_ "/>
    <numFmt numFmtId="186" formatCode="_(&quot;$&quot;* #,##0.00_);_(&quot;$&quot;* \(#,##0.00\);_(&quot;$&quot;* &quot;-&quot;??_);_(@_)"/>
    <numFmt numFmtId="187" formatCode="_-* #,##0.00\ _P_t_a_-;\-* #,##0.00\ _P_t_a_-;_-* &quot;-&quot;??\ _P_t_a_-;_-@_-"/>
    <numFmt numFmtId="188" formatCode="[$$-80A]#,##0.00"/>
    <numFmt numFmtId="189" formatCode="_-* #,##0.00\ _p_t_a_-;\-* #,##0.00\ _p_t_a_-;_-* &quot;-&quot;??\ _p_t_a_-;_-@_-"/>
    <numFmt numFmtId="190" formatCode="_-* #,##0\ _P_t_a_-;\-* #,##0\ _P_t_a_-;_-* &quot;-&quot;\ _P_t_a_-;_-@_-"/>
    <numFmt numFmtId="191" formatCode="_ [$€]\ * #,##0.00_ ;_ [$€]\ * \-#,##0.00_ ;_ [$€]\ * &quot;-&quot;??_ ;_ @_ "/>
    <numFmt numFmtId="192" formatCode="&quot;$&quot;\ #,##0_);[Red]\(&quot;$&quot;\ #,##0\)"/>
    <numFmt numFmtId="193" formatCode="&quot;$&quot;\ #,##0.000_);[Red]\(&quot;$&quot;\ #,##0.000\)"/>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0"/>
      <name val="Arial"/>
      <family val="2"/>
    </font>
    <font>
      <sz val="9"/>
      <name val="Arial"/>
      <family val="2"/>
    </font>
    <font>
      <b/>
      <sz val="8"/>
      <name val="Arial"/>
      <family val="2"/>
    </font>
    <font>
      <sz val="11"/>
      <color indexed="8"/>
      <name val="Calibri"/>
      <family val="2"/>
    </font>
    <font>
      <sz val="10"/>
      <name val="Arial"/>
      <family val="2"/>
    </font>
    <font>
      <b/>
      <sz val="9"/>
      <name val="Trebuchet MS"/>
      <family val="2"/>
    </font>
    <font>
      <sz val="10"/>
      <name val="Arial Unicode MS"/>
      <family val="2"/>
    </font>
    <font>
      <sz val="10"/>
      <name val="Times New Roman"/>
      <family val="1"/>
    </font>
    <font>
      <sz val="11"/>
      <color indexed="9"/>
      <name val="Calibri"/>
      <family val="2"/>
    </font>
    <font>
      <sz val="11"/>
      <color indexed="60"/>
      <name val="Calibri"/>
      <family val="2"/>
    </font>
    <font>
      <b/>
      <sz val="11"/>
      <color indexed="8"/>
      <name val="Calibri"/>
      <family val="2"/>
    </font>
    <font>
      <sz val="10"/>
      <color indexed="8"/>
      <name val="Arial"/>
      <family val="2"/>
    </font>
    <font>
      <sz val="10"/>
      <name val="Arial"/>
      <family val="2"/>
    </font>
    <font>
      <u/>
      <sz val="8.5"/>
      <color indexed="12"/>
      <name val="Arial"/>
      <family val="2"/>
    </font>
    <font>
      <sz val="10"/>
      <name val="MS Sans Serif"/>
      <family val="2"/>
    </font>
    <font>
      <sz val="11"/>
      <color theme="1"/>
      <name val="Calibri"/>
      <family val="2"/>
      <scheme val="minor"/>
    </font>
    <font>
      <sz val="11"/>
      <color theme="0"/>
      <name val="Calibri"/>
      <family val="2"/>
      <scheme val="minor"/>
    </font>
    <font>
      <b/>
      <sz val="11"/>
      <color theme="0"/>
      <name val="Calibri"/>
      <family val="2"/>
      <scheme val="minor"/>
    </font>
    <font>
      <u/>
      <sz val="5"/>
      <color theme="10"/>
      <name val="Arial"/>
      <family val="2"/>
    </font>
    <font>
      <u/>
      <sz val="11"/>
      <color theme="10"/>
      <name val="Calibri"/>
      <family val="2"/>
    </font>
    <font>
      <sz val="11"/>
      <color rgb="FFFF0000"/>
      <name val="Calibri"/>
      <family val="2"/>
      <scheme val="minor"/>
    </font>
    <font>
      <b/>
      <sz val="11"/>
      <color theme="1"/>
      <name val="Calibri"/>
      <family val="2"/>
      <scheme val="minor"/>
    </font>
    <font>
      <b/>
      <sz val="11"/>
      <color theme="2"/>
      <name val="Calibri"/>
      <family val="2"/>
      <scheme val="minor"/>
    </font>
    <font>
      <sz val="11"/>
      <color indexed="8"/>
      <name val="Calibri"/>
      <family val="2"/>
      <scheme val="minor"/>
    </font>
    <font>
      <sz val="10"/>
      <color theme="1"/>
      <name val="Calibri"/>
      <family val="2"/>
      <scheme val="minor"/>
    </font>
    <font>
      <sz val="12"/>
      <color theme="1"/>
      <name val="Calibri"/>
      <family val="2"/>
      <scheme val="minor"/>
    </font>
    <font>
      <sz val="10"/>
      <color theme="1"/>
      <name val="Arial"/>
      <family val="2"/>
    </font>
    <font>
      <b/>
      <sz val="11"/>
      <color indexed="8"/>
      <name val="Calibri"/>
      <family val="2"/>
      <scheme val="minor"/>
    </font>
    <font>
      <b/>
      <sz val="10"/>
      <color theme="1"/>
      <name val="Calibri"/>
      <family val="2"/>
      <scheme val="minor"/>
    </font>
    <font>
      <b/>
      <sz val="12"/>
      <color theme="1"/>
      <name val="Calibri"/>
      <family val="2"/>
      <scheme val="minor"/>
    </font>
    <font>
      <b/>
      <sz val="10"/>
      <color rgb="FFFF0000"/>
      <name val="Calibri"/>
      <family val="2"/>
      <scheme val="minor"/>
    </font>
    <font>
      <b/>
      <sz val="11"/>
      <color theme="2"/>
      <name val="Arial Narrow"/>
      <family val="2"/>
    </font>
    <font>
      <sz val="10"/>
      <name val="Calibri"/>
      <family val="2"/>
      <scheme val="minor"/>
    </font>
    <font>
      <b/>
      <sz val="10"/>
      <name val="Calibri"/>
      <family val="2"/>
      <scheme val="minor"/>
    </font>
    <font>
      <b/>
      <sz val="10"/>
      <color rgb="FFFF0000"/>
      <name val="Arial"/>
      <family val="2"/>
    </font>
    <font>
      <sz val="9"/>
      <color rgb="FFFF0000"/>
      <name val="Arial"/>
      <family val="2"/>
    </font>
    <font>
      <sz val="10"/>
      <color rgb="FFFF0000"/>
      <name val="Arial"/>
      <family val="2"/>
    </font>
    <font>
      <b/>
      <sz val="11"/>
      <color rgb="FFFF0000"/>
      <name val="Calibri"/>
      <family val="2"/>
      <scheme val="minor"/>
    </font>
    <font>
      <sz val="11"/>
      <name val="Calibri"/>
      <family val="2"/>
      <scheme val="minor"/>
    </font>
    <font>
      <b/>
      <sz val="11"/>
      <color theme="0"/>
      <name val="Arial Narrow"/>
      <family val="2"/>
    </font>
    <font>
      <sz val="10"/>
      <color theme="1"/>
      <name val="Times New Roman"/>
      <family val="1"/>
    </font>
    <font>
      <sz val="10"/>
      <name val="Arial"/>
      <family val="2"/>
    </font>
    <font>
      <sz val="9"/>
      <name val="Times New Roman"/>
      <family val="1"/>
    </font>
    <font>
      <sz val="11"/>
      <color rgb="FF006100"/>
      <name val="Calibri"/>
      <family val="2"/>
      <scheme val="minor"/>
    </font>
    <font>
      <sz val="10"/>
      <name val="Arial"/>
    </font>
    <font>
      <sz val="11"/>
      <color rgb="FF9C6500"/>
      <name val="Calibri"/>
      <family val="2"/>
      <scheme val="minor"/>
    </font>
    <font>
      <sz val="10"/>
      <color rgb="FF000000"/>
      <name val="Arial"/>
      <family val="2"/>
    </font>
  </fonts>
  <fills count="17">
    <fill>
      <patternFill patternType="none"/>
    </fill>
    <fill>
      <patternFill patternType="gray125"/>
    </fill>
    <fill>
      <patternFill patternType="solid">
        <fgColor indexed="62"/>
      </patternFill>
    </fill>
    <fill>
      <patternFill patternType="solid">
        <fgColor indexed="43"/>
      </patternFill>
    </fill>
    <fill>
      <patternFill patternType="solid">
        <fgColor rgb="FFFFFFCC"/>
      </patternFill>
    </fill>
    <fill>
      <patternFill patternType="solid">
        <fgColor theme="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indexed="9"/>
        <bgColor indexed="64"/>
      </patternFill>
    </fill>
    <fill>
      <patternFill patternType="solid">
        <fgColor rgb="FFC6EFCE"/>
      </patternFill>
    </fill>
    <fill>
      <patternFill patternType="solid">
        <fgColor rgb="FFFFEB9C"/>
      </patternFill>
    </fill>
  </fills>
  <borders count="26">
    <border>
      <left/>
      <right/>
      <top/>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right/>
      <top style="thin">
        <color theme="0"/>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s>
  <cellStyleXfs count="3515">
    <xf numFmtId="0" fontId="0" fillId="0" borderId="0"/>
    <xf numFmtId="0" fontId="12" fillId="2" borderId="0" applyNumberFormat="0" applyBorder="0" applyAlignment="0" applyProtection="0"/>
    <xf numFmtId="43"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0" fontId="12" fillId="2" borderId="0" applyNumberFormat="0" applyBorder="0" applyAlignment="0" applyProtection="0"/>
    <xf numFmtId="0" fontId="12" fillId="2" borderId="0" applyNumberFormat="0" applyBorder="0" applyAlignment="0" applyProtection="0"/>
    <xf numFmtId="177" fontId="3" fillId="0" borderId="0" applyFont="0" applyFill="0" applyBorder="0" applyAlignment="0" applyProtection="0"/>
    <xf numFmtId="188" fontId="1" fillId="0" borderId="0" applyFont="0" applyFill="0" applyBorder="0" applyAlignment="0" applyProtection="0"/>
    <xf numFmtId="188" fontId="1" fillId="0" borderId="0" applyFont="0" applyFill="0" applyBorder="0" applyAlignment="0" applyProtection="0"/>
    <xf numFmtId="187" fontId="1" fillId="0" borderId="0" applyFont="0" applyFill="0" applyBorder="0" applyAlignment="0" applyProtection="0"/>
    <xf numFmtId="191" fontId="3" fillId="0" borderId="0" applyFont="0" applyFill="0" applyBorder="0" applyAlignment="0" applyProtection="0"/>
    <xf numFmtId="187" fontId="1" fillId="0" borderId="0" applyFont="0" applyFill="0" applyBorder="0" applyAlignment="0" applyProtection="0"/>
    <xf numFmtId="0" fontId="1" fillId="0" borderId="0"/>
    <xf numFmtId="0" fontId="23"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174" fontId="19" fillId="0" borderId="0" applyFont="0" applyFill="0" applyBorder="0" applyAlignment="0" applyProtection="0"/>
    <xf numFmtId="181"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1" fontId="3"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167" fontId="19"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86" fontId="3" fillId="0" borderId="0" applyFont="0" applyFill="0" applyBorder="0" applyAlignment="0" applyProtection="0"/>
    <xf numFmtId="43" fontId="2"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90" fontId="3" fillId="0" borderId="0" applyFont="0" applyFill="0" applyBorder="0" applyAlignment="0" applyProtection="0"/>
    <xf numFmtId="190" fontId="3" fillId="0" borderId="0" applyFont="0" applyFill="0" applyBorder="0" applyAlignment="0" applyProtection="0"/>
    <xf numFmtId="190" fontId="3" fillId="0" borderId="0" applyFont="0" applyFill="0" applyBorder="0" applyAlignment="0" applyProtection="0"/>
    <xf numFmtId="190" fontId="3" fillId="0" borderId="0" applyFont="0" applyFill="0" applyBorder="0" applyAlignment="0" applyProtection="0"/>
    <xf numFmtId="190" fontId="3" fillId="0" borderId="0" applyFont="0" applyFill="0" applyBorder="0" applyAlignment="0" applyProtection="0"/>
    <xf numFmtId="190" fontId="3" fillId="0" borderId="0" applyFont="0" applyFill="0" applyBorder="0" applyAlignment="0" applyProtection="0"/>
    <xf numFmtId="172" fontId="3" fillId="0" borderId="0" applyFont="0" applyFill="0" applyBorder="0" applyAlignment="0" applyProtection="0"/>
    <xf numFmtId="173" fontId="19" fillId="0" borderId="0" applyFont="0" applyFill="0" applyBorder="0" applyAlignment="0" applyProtection="0"/>
    <xf numFmtId="173" fontId="3" fillId="0" borderId="0" applyFont="0" applyFill="0" applyBorder="0" applyAlignment="0" applyProtection="0"/>
    <xf numFmtId="173" fontId="19" fillId="0" borderId="0" applyFont="0" applyFill="0" applyBorder="0" applyAlignment="0" applyProtection="0"/>
    <xf numFmtId="173" fontId="3" fillId="0" borderId="0" applyFont="0" applyFill="0" applyBorder="0" applyAlignment="0" applyProtection="0"/>
    <xf numFmtId="173" fontId="19"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3" fontId="1"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3" fillId="0" borderId="0" applyFont="0" applyFill="0" applyBorder="0" applyAlignment="0" applyProtection="0"/>
    <xf numFmtId="182" fontId="3" fillId="0" borderId="0" applyFont="0" applyFill="0" applyBorder="0" applyAlignment="0" applyProtection="0"/>
    <xf numFmtId="173" fontId="3" fillId="0" borderId="0" applyFont="0" applyFill="0" applyBorder="0" applyAlignment="0" applyProtection="0"/>
    <xf numFmtId="182" fontId="3" fillId="0" borderId="0" applyFont="0" applyFill="0" applyBorder="0" applyAlignment="0" applyProtection="0"/>
    <xf numFmtId="0" fontId="3"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73" fontId="1" fillId="0" borderId="0" applyFont="0" applyFill="0" applyBorder="0" applyAlignment="0" applyProtection="0"/>
    <xf numFmtId="0" fontId="13" fillId="3" borderId="0" applyNumberFormat="0" applyBorder="0" applyAlignment="0" applyProtection="0"/>
    <xf numFmtId="0" fontId="3" fillId="0" borderId="0"/>
    <xf numFmtId="0" fontId="19" fillId="0" borderId="0"/>
    <xf numFmtId="0" fontId="3" fillId="0" borderId="0"/>
    <xf numFmtId="0" fontId="3" fillId="0" borderId="0"/>
    <xf numFmtId="0" fontId="3" fillId="0" borderId="0" applyNumberFormat="0" applyFont="0" applyFill="0" applyBorder="0" applyAlignment="0" applyProtection="0">
      <alignment vertical="top"/>
    </xf>
    <xf numFmtId="0" fontId="8" fillId="0" borderId="0"/>
    <xf numFmtId="0" fontId="1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5" fillId="0" borderId="0"/>
    <xf numFmtId="0" fontId="18" fillId="0" borderId="0"/>
    <xf numFmtId="0" fontId="3" fillId="0" borderId="0"/>
    <xf numFmtId="0" fontId="19" fillId="0" borderId="0"/>
    <xf numFmtId="0" fontId="19" fillId="0" borderId="0"/>
    <xf numFmtId="0" fontId="3" fillId="0" borderId="0" applyNumberFormat="0" applyFont="0" applyFill="0" applyBorder="0" applyAlignment="0" applyProtection="0">
      <alignment vertical="top"/>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3" fillId="0" borderId="0"/>
    <xf numFmtId="0" fontId="3" fillId="0" borderId="0"/>
    <xf numFmtId="0" fontId="19" fillId="0" borderId="0"/>
    <xf numFmtId="0" fontId="19" fillId="0" borderId="0"/>
    <xf numFmtId="0" fontId="3" fillId="0" borderId="0"/>
    <xf numFmtId="0" fontId="3" fillId="0" borderId="0"/>
    <xf numFmtId="0" fontId="19" fillId="0" borderId="0"/>
    <xf numFmtId="0" fontId="19" fillId="0" borderId="0"/>
    <xf numFmtId="0" fontId="3" fillId="0" borderId="0" applyNumberFormat="0" applyFont="0" applyFill="0" applyBorder="0" applyAlignment="0" applyProtection="0">
      <alignment vertical="top"/>
    </xf>
    <xf numFmtId="0" fontId="19" fillId="0" borderId="0"/>
    <xf numFmtId="0" fontId="3" fillId="0" borderId="0" applyNumberFormat="0" applyFont="0" applyFill="0" applyBorder="0" applyAlignment="0" applyProtection="0">
      <alignment vertical="top"/>
    </xf>
    <xf numFmtId="0" fontId="3" fillId="0" borderId="0"/>
    <xf numFmtId="0" fontId="19" fillId="0" borderId="0"/>
    <xf numFmtId="0" fontId="19" fillId="4" borderId="16" applyNumberFormat="0" applyFont="0" applyAlignment="0" applyProtection="0"/>
    <xf numFmtId="9" fontId="7"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0" fontId="14" fillId="0" borderId="1" applyNumberFormat="0" applyFill="0" applyAlignment="0" applyProtection="0"/>
    <xf numFmtId="0" fontId="3" fillId="0" borderId="0"/>
    <xf numFmtId="9" fontId="1" fillId="0" borderId="0" applyFont="0" applyFill="0" applyBorder="0" applyAlignment="0" applyProtection="0"/>
    <xf numFmtId="173" fontId="1" fillId="0" borderId="0" applyFont="0" applyFill="0" applyBorder="0" applyAlignment="0" applyProtection="0"/>
    <xf numFmtId="0" fontId="45" fillId="0" borderId="0"/>
    <xf numFmtId="167" fontId="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9"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0" fontId="19" fillId="0" borderId="0"/>
    <xf numFmtId="0" fontId="19" fillId="0" borderId="0"/>
    <xf numFmtId="0" fontId="19" fillId="0" borderId="0"/>
    <xf numFmtId="167" fontId="19" fillId="0" borderId="0" applyFont="0" applyFill="0" applyBorder="0" applyAlignment="0" applyProtection="0"/>
    <xf numFmtId="0" fontId="19" fillId="0" borderId="0"/>
    <xf numFmtId="0" fontId="19"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167"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3" fillId="0" borderId="0"/>
    <xf numFmtId="0" fontId="19" fillId="0" borderId="0"/>
    <xf numFmtId="0" fontId="19" fillId="0" borderId="0"/>
    <xf numFmtId="0" fontId="19" fillId="0" borderId="0"/>
    <xf numFmtId="0" fontId="19" fillId="0" borderId="0"/>
    <xf numFmtId="164" fontId="3" fillId="0" borderId="0" applyFont="0" applyFill="0" applyBorder="0" applyAlignment="0" applyProtection="0"/>
    <xf numFmtId="0" fontId="19" fillId="0" borderId="0"/>
    <xf numFmtId="167" fontId="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9"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0" fontId="19" fillId="0" borderId="0"/>
    <xf numFmtId="0" fontId="19" fillId="0" borderId="0"/>
    <xf numFmtId="167" fontId="19" fillId="0" borderId="0" applyFont="0" applyFill="0" applyBorder="0" applyAlignment="0" applyProtection="0"/>
    <xf numFmtId="0" fontId="19" fillId="0" borderId="0"/>
    <xf numFmtId="0" fontId="19" fillId="0" borderId="0"/>
    <xf numFmtId="0" fontId="3" fillId="0" borderId="0"/>
    <xf numFmtId="167" fontId="19" fillId="0" borderId="0" applyFont="0" applyFill="0" applyBorder="0" applyAlignment="0" applyProtection="0"/>
    <xf numFmtId="17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9"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3" fillId="0" borderId="0"/>
    <xf numFmtId="0" fontId="3" fillId="0" borderId="0"/>
    <xf numFmtId="0" fontId="19" fillId="0" borderId="0"/>
    <xf numFmtId="0" fontId="19" fillId="0" borderId="0"/>
    <xf numFmtId="0" fontId="19" fillId="0" borderId="0"/>
    <xf numFmtId="0" fontId="19" fillId="0" borderId="0"/>
    <xf numFmtId="164" fontId="3"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165" fontId="19"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3" fontId="19"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0" fontId="18" fillId="0" borderId="0"/>
    <xf numFmtId="0" fontId="18" fillId="0" borderId="0"/>
    <xf numFmtId="0" fontId="3" fillId="0" borderId="0"/>
    <xf numFmtId="0" fontId="19" fillId="0" borderId="0"/>
    <xf numFmtId="0" fontId="18" fillId="0" borderId="0"/>
    <xf numFmtId="167" fontId="19" fillId="0" borderId="0" applyFont="0" applyFill="0" applyBorder="0" applyAlignment="0" applyProtection="0"/>
    <xf numFmtId="167" fontId="19" fillId="0" borderId="0" applyFont="0" applyFill="0" applyBorder="0" applyAlignment="0" applyProtection="0"/>
    <xf numFmtId="9" fontId="3" fillId="0" borderId="0" applyFont="0" applyFill="0" applyBorder="0" applyAlignment="0" applyProtection="0"/>
    <xf numFmtId="173" fontId="19" fillId="0" borderId="0" applyFont="0" applyFill="0" applyBorder="0" applyAlignment="0" applyProtection="0"/>
    <xf numFmtId="167" fontId="19" fillId="0" borderId="0" applyFont="0" applyFill="0" applyBorder="0" applyAlignment="0" applyProtection="0"/>
    <xf numFmtId="165" fontId="3"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5" fontId="19" fillId="0" borderId="0" applyFont="0" applyFill="0" applyBorder="0" applyAlignment="0" applyProtection="0"/>
    <xf numFmtId="169" fontId="19" fillId="0" borderId="0" applyFont="0" applyFill="0" applyBorder="0" applyAlignment="0" applyProtection="0"/>
    <xf numFmtId="0" fontId="19"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 fillId="0" borderId="0"/>
    <xf numFmtId="0" fontId="12" fillId="2" borderId="0" applyNumberFormat="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0" fontId="3" fillId="0" borderId="0"/>
    <xf numFmtId="182" fontId="3" fillId="0" borderId="0" applyFont="0" applyFill="0" applyBorder="0" applyAlignment="0" applyProtection="0"/>
    <xf numFmtId="0" fontId="13" fillId="3" borderId="0" applyNumberFormat="0" applyBorder="0" applyAlignment="0" applyProtection="0"/>
    <xf numFmtId="173"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9" fontId="3" fillId="0" borderId="0" applyFont="0" applyFill="0" applyBorder="0" applyAlignment="0" applyProtection="0"/>
    <xf numFmtId="0" fontId="14" fillId="0" borderId="1" applyNumberFormat="0" applyFill="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3"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12" fillId="2" borderId="0" applyNumberFormat="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7" fontId="1" fillId="0" borderId="0" applyFont="0" applyFill="0" applyBorder="0" applyAlignment="0" applyProtection="0"/>
    <xf numFmtId="173" fontId="3" fillId="0" borderId="0" applyFont="0" applyFill="0" applyBorder="0" applyAlignment="0" applyProtection="0"/>
    <xf numFmtId="173" fontId="1" fillId="0" borderId="0" applyFont="0" applyFill="0" applyBorder="0" applyAlignment="0" applyProtection="0"/>
    <xf numFmtId="0" fontId="13" fillId="3" borderId="0" applyNumberFormat="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3" fillId="0" borderId="0" applyFont="0" applyFill="0" applyBorder="0" applyAlignment="0" applyProtection="0"/>
    <xf numFmtId="9" fontId="1" fillId="0" borderId="0" applyFont="0" applyFill="0" applyBorder="0" applyAlignment="0" applyProtection="0"/>
    <xf numFmtId="0" fontId="14" fillId="0" borderId="1" applyNumberFormat="0" applyFill="0" applyAlignment="0" applyProtection="0"/>
    <xf numFmtId="164" fontId="3" fillId="0" borderId="0" applyFont="0" applyFill="0" applyBorder="0" applyAlignment="0" applyProtection="0"/>
    <xf numFmtId="167" fontId="19" fillId="0" borderId="0" applyFont="0" applyFill="0" applyBorder="0" applyAlignment="0" applyProtection="0"/>
    <xf numFmtId="173" fontId="3" fillId="0" borderId="0" applyFont="0" applyFill="0" applyBorder="0" applyAlignment="0" applyProtection="0"/>
    <xf numFmtId="17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167" fontId="19" fillId="0" borderId="0" applyFont="0" applyFill="0" applyBorder="0" applyAlignment="0" applyProtection="0"/>
    <xf numFmtId="17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167" fontId="19" fillId="0" borderId="0" applyFont="0" applyFill="0" applyBorder="0" applyAlignment="0" applyProtection="0"/>
    <xf numFmtId="17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167" fontId="19" fillId="0" borderId="0" applyFont="0" applyFill="0" applyBorder="0" applyAlignment="0" applyProtection="0"/>
    <xf numFmtId="17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167"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64"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3"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0" fontId="3" fillId="0" borderId="0"/>
    <xf numFmtId="0" fontId="18" fillId="0" borderId="0"/>
    <xf numFmtId="0" fontId="18" fillId="0" borderId="0"/>
    <xf numFmtId="173" fontId="19" fillId="0" borderId="0" applyFont="0" applyFill="0" applyBorder="0" applyAlignment="0" applyProtection="0"/>
    <xf numFmtId="0" fontId="3" fillId="0" borderId="0"/>
    <xf numFmtId="165" fontId="19" fillId="0" borderId="0" applyFont="0" applyFill="0" applyBorder="0" applyAlignment="0" applyProtection="0"/>
    <xf numFmtId="0" fontId="19" fillId="0" borderId="0"/>
    <xf numFmtId="0" fontId="48" fillId="0" borderId="0"/>
    <xf numFmtId="0" fontId="47" fillId="15"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3"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0" fontId="49" fillId="16" borderId="0" applyNumberFormat="0" applyBorder="0" applyAlignment="0" applyProtection="0"/>
    <xf numFmtId="0" fontId="3" fillId="0" borderId="0"/>
    <xf numFmtId="0" fontId="19" fillId="0" borderId="0"/>
    <xf numFmtId="0" fontId="19" fillId="0" borderId="0"/>
    <xf numFmtId="0" fontId="19" fillId="0" borderId="0"/>
    <xf numFmtId="0" fontId="1" fillId="4" borderId="16"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3"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5" fontId="3"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3" fillId="0" borderId="0" applyFont="0" applyFill="0" applyBorder="0" applyAlignment="0" applyProtection="0"/>
    <xf numFmtId="165" fontId="19" fillId="0" borderId="0" applyFont="0" applyFill="0" applyBorder="0" applyAlignment="0" applyProtection="0"/>
    <xf numFmtId="167" fontId="3" fillId="0" borderId="0" applyFont="0" applyFill="0" applyBorder="0" applyAlignment="0" applyProtection="0"/>
    <xf numFmtId="164" fontId="3" fillId="0" borderId="0" applyFont="0" applyFill="0" applyBorder="0" applyAlignment="0" applyProtection="0"/>
    <xf numFmtId="167" fontId="3" fillId="0" borderId="0" applyFont="0" applyFill="0" applyBorder="0" applyAlignment="0" applyProtection="0"/>
    <xf numFmtId="165" fontId="3" fillId="0" borderId="0" applyFont="0" applyFill="0" applyBorder="0" applyAlignment="0" applyProtection="0"/>
    <xf numFmtId="167" fontId="3" fillId="0" borderId="0" applyFont="0" applyFill="0" applyBorder="0" applyAlignment="0" applyProtection="0"/>
    <xf numFmtId="167" fontId="19" fillId="0" borderId="0" applyFont="0" applyFill="0" applyBorder="0" applyAlignment="0" applyProtection="0"/>
    <xf numFmtId="185" fontId="3" fillId="0" borderId="0" applyFont="0" applyFill="0" applyBorder="0" applyAlignment="0" applyProtection="0"/>
    <xf numFmtId="0" fontId="50" fillId="0" borderId="0"/>
    <xf numFmtId="164" fontId="50"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165" fontId="50"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3" fillId="0" borderId="0" applyFont="0" applyFill="0" applyBorder="0" applyAlignment="0" applyProtection="0"/>
    <xf numFmtId="165" fontId="19" fillId="0" borderId="0" applyFont="0" applyFill="0" applyBorder="0" applyAlignment="0" applyProtection="0"/>
    <xf numFmtId="167" fontId="3" fillId="0" borderId="0" applyFont="0" applyFill="0" applyBorder="0" applyAlignment="0" applyProtection="0"/>
    <xf numFmtId="164" fontId="3" fillId="0" borderId="0" applyFont="0" applyFill="0" applyBorder="0" applyAlignment="0" applyProtection="0"/>
    <xf numFmtId="167" fontId="3" fillId="0" borderId="0" applyFont="0" applyFill="0" applyBorder="0" applyAlignment="0" applyProtection="0"/>
    <xf numFmtId="0" fontId="3" fillId="0" borderId="0"/>
    <xf numFmtId="165" fontId="3" fillId="0" borderId="0" applyFont="0" applyFill="0" applyBorder="0" applyAlignment="0" applyProtection="0"/>
    <xf numFmtId="167" fontId="3" fillId="0" borderId="0" applyFont="0" applyFill="0" applyBorder="0" applyAlignment="0" applyProtection="0"/>
    <xf numFmtId="167" fontId="19" fillId="0" borderId="0" applyFont="0" applyFill="0" applyBorder="0" applyAlignment="0" applyProtection="0"/>
    <xf numFmtId="173" fontId="3" fillId="0" borderId="0" applyFont="0" applyFill="0" applyBorder="0" applyAlignment="0" applyProtection="0"/>
    <xf numFmtId="167" fontId="19" fillId="0" borderId="0" applyFont="0" applyFill="0" applyBorder="0" applyAlignment="0" applyProtection="0"/>
    <xf numFmtId="164" fontId="50" fillId="0" borderId="0" applyFont="0" applyFill="0" applyBorder="0" applyAlignment="0" applyProtection="0"/>
    <xf numFmtId="166" fontId="3" fillId="0" borderId="0" applyFont="0" applyFill="0" applyBorder="0" applyAlignment="0" applyProtection="0"/>
    <xf numFmtId="165" fontId="50"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4" fontId="19" fillId="0" borderId="0" applyFont="0" applyFill="0" applyBorder="0" applyAlignment="0" applyProtection="0"/>
  </cellStyleXfs>
  <cellXfs count="251">
    <xf numFmtId="0" fontId="0" fillId="0" borderId="0" xfId="0"/>
    <xf numFmtId="0" fontId="4" fillId="0" borderId="2" xfId="106" applyFont="1" applyBorder="1" applyAlignment="1"/>
    <xf numFmtId="0" fontId="4" fillId="0" borderId="0" xfId="106" applyFont="1" applyBorder="1" applyAlignment="1"/>
    <xf numFmtId="0" fontId="5" fillId="0" borderId="0" xfId="106" applyFont="1"/>
    <xf numFmtId="0" fontId="4" fillId="0" borderId="0" xfId="106" applyFont="1" applyBorder="1" applyAlignment="1">
      <alignment horizontal="left"/>
    </xf>
    <xf numFmtId="0" fontId="3" fillId="0" borderId="0" xfId="106" applyFont="1"/>
    <xf numFmtId="0" fontId="25" fillId="0" borderId="0" xfId="128" applyFont="1"/>
    <xf numFmtId="0" fontId="19" fillId="0" borderId="0" xfId="128" applyBorder="1"/>
    <xf numFmtId="0" fontId="19" fillId="0" borderId="0" xfId="128"/>
    <xf numFmtId="0" fontId="25" fillId="0" borderId="0" xfId="128" applyFont="1" applyAlignment="1">
      <alignment horizontal="left"/>
    </xf>
    <xf numFmtId="0" fontId="26" fillId="0" borderId="17" xfId="128" applyFont="1" applyBorder="1"/>
    <xf numFmtId="0" fontId="26" fillId="0" borderId="0" xfId="128" applyFont="1"/>
    <xf numFmtId="0" fontId="26" fillId="0" borderId="17" xfId="128" applyFont="1" applyBorder="1" applyAlignment="1">
      <alignment horizontal="center" vertical="center" wrapText="1"/>
    </xf>
    <xf numFmtId="0" fontId="27" fillId="0" borderId="3" xfId="128" applyFont="1" applyFill="1" applyBorder="1" applyAlignment="1" applyProtection="1">
      <alignment horizontal="justify" vertical="center" wrapText="1"/>
    </xf>
    <xf numFmtId="176" fontId="28" fillId="0" borderId="0" xfId="81" applyNumberFormat="1" applyFont="1" applyFill="1" applyBorder="1"/>
    <xf numFmtId="3" fontId="28" fillId="0" borderId="3" xfId="81" applyNumberFormat="1" applyFont="1" applyFill="1" applyBorder="1" applyAlignment="1">
      <alignment horizontal="center" vertical="center"/>
    </xf>
    <xf numFmtId="0" fontId="29" fillId="0" borderId="0" xfId="128" applyFont="1" applyBorder="1"/>
    <xf numFmtId="49" fontId="9" fillId="5" borderId="0" xfId="106" applyNumberFormat="1" applyFont="1" applyFill="1" applyBorder="1" applyAlignment="1">
      <alignment horizontal="center" vertical="center" wrapText="1"/>
    </xf>
    <xf numFmtId="0" fontId="27" fillId="5" borderId="3" xfId="128" applyFont="1" applyFill="1" applyBorder="1" applyAlignment="1" applyProtection="1">
      <alignment horizontal="justify" vertical="center" wrapText="1"/>
    </xf>
    <xf numFmtId="4" fontId="28" fillId="0" borderId="3" xfId="81" applyNumberFormat="1" applyFont="1" applyFill="1" applyBorder="1" applyAlignment="1">
      <alignment horizontal="center" vertical="center"/>
    </xf>
    <xf numFmtId="3" fontId="28" fillId="0" borderId="3" xfId="81" applyNumberFormat="1" applyFont="1" applyFill="1" applyBorder="1" applyAlignment="1">
      <alignment horizontal="center" vertical="center" wrapText="1"/>
    </xf>
    <xf numFmtId="176" fontId="28" fillId="5" borderId="0" xfId="81" applyNumberFormat="1" applyFont="1" applyFill="1" applyBorder="1"/>
    <xf numFmtId="0" fontId="19" fillId="5" borderId="0" xfId="128" applyFill="1"/>
    <xf numFmtId="0" fontId="29" fillId="0" borderId="0" xfId="128" applyFont="1" applyFill="1" applyBorder="1"/>
    <xf numFmtId="0" fontId="25" fillId="0" borderId="3" xfId="128" applyFont="1" applyFill="1" applyBorder="1" applyAlignment="1">
      <alignment vertical="center" wrapText="1"/>
    </xf>
    <xf numFmtId="176" fontId="25" fillId="0" borderId="0" xfId="128" applyNumberFormat="1" applyFont="1"/>
    <xf numFmtId="9" fontId="28" fillId="0" borderId="3" xfId="149" applyFont="1" applyFill="1" applyBorder="1" applyAlignment="1">
      <alignment horizontal="center" vertical="center"/>
    </xf>
    <xf numFmtId="176" fontId="28" fillId="0" borderId="3" xfId="80" applyNumberFormat="1" applyFont="1" applyFill="1" applyBorder="1" applyAlignment="1">
      <alignment vertical="center"/>
    </xf>
    <xf numFmtId="3" fontId="19" fillId="0" borderId="0" xfId="128" applyNumberFormat="1"/>
    <xf numFmtId="176" fontId="28" fillId="0" borderId="3" xfId="88" applyNumberFormat="1" applyFont="1" applyFill="1" applyBorder="1" applyAlignment="1">
      <alignment horizontal="center" vertical="center"/>
    </xf>
    <xf numFmtId="176" fontId="28" fillId="0" borderId="3" xfId="80" applyNumberFormat="1" applyFont="1" applyFill="1" applyBorder="1" applyAlignment="1">
      <alignment horizontal="center" vertical="center"/>
    </xf>
    <xf numFmtId="176" fontId="28" fillId="5" borderId="3" xfId="88" applyNumberFormat="1" applyFont="1" applyFill="1" applyBorder="1" applyAlignment="1">
      <alignment horizontal="center" vertical="center"/>
    </xf>
    <xf numFmtId="176" fontId="28" fillId="5" borderId="3" xfId="80" applyNumberFormat="1" applyFont="1" applyFill="1" applyBorder="1" applyAlignment="1">
      <alignment horizontal="center" vertical="center"/>
    </xf>
    <xf numFmtId="176" fontId="28" fillId="0" borderId="5" xfId="88" applyNumberFormat="1" applyFont="1" applyFill="1" applyBorder="1" applyAlignment="1">
      <alignment horizontal="center" vertical="center"/>
    </xf>
    <xf numFmtId="0" fontId="25" fillId="0" borderId="0" xfId="128" applyFont="1" applyAlignment="1">
      <alignment vertical="center"/>
    </xf>
    <xf numFmtId="176" fontId="28" fillId="0" borderId="3" xfId="88" applyNumberFormat="1" applyFont="1" applyFill="1" applyBorder="1" applyAlignment="1">
      <alignment vertical="center"/>
    </xf>
    <xf numFmtId="176" fontId="28" fillId="5" borderId="3" xfId="88" applyNumberFormat="1" applyFont="1" applyFill="1" applyBorder="1" applyAlignment="1">
      <alignment vertical="center"/>
    </xf>
    <xf numFmtId="176" fontId="28" fillId="5" borderId="3" xfId="80" applyNumberFormat="1" applyFont="1" applyFill="1" applyBorder="1" applyAlignment="1">
      <alignment vertical="center"/>
    </xf>
    <xf numFmtId="0" fontId="30" fillId="0" borderId="3" xfId="0" applyFont="1" applyBorder="1" applyAlignment="1">
      <alignment horizontal="left" vertical="center" wrapText="1"/>
    </xf>
    <xf numFmtId="49" fontId="9" fillId="6" borderId="3" xfId="106" applyNumberFormat="1" applyFont="1" applyFill="1" applyBorder="1" applyAlignment="1">
      <alignment vertical="center" wrapText="1"/>
    </xf>
    <xf numFmtId="0" fontId="31" fillId="0" borderId="3" xfId="128" applyFont="1" applyFill="1" applyBorder="1" applyAlignment="1" applyProtection="1">
      <alignment horizontal="justify" vertical="center" wrapText="1"/>
    </xf>
    <xf numFmtId="176" fontId="32" fillId="0" borderId="0" xfId="81" applyNumberFormat="1" applyFont="1" applyFill="1" applyBorder="1"/>
    <xf numFmtId="3" fontId="32" fillId="0" borderId="3" xfId="81" applyNumberFormat="1" applyFont="1" applyFill="1" applyBorder="1" applyAlignment="1">
      <alignment horizontal="center" vertical="center"/>
    </xf>
    <xf numFmtId="176" fontId="32" fillId="0" borderId="3" xfId="80" applyNumberFormat="1" applyFont="1" applyFill="1" applyBorder="1" applyAlignment="1">
      <alignment horizontal="center" vertical="center"/>
    </xf>
    <xf numFmtId="0" fontId="33" fillId="0" borderId="0" xfId="128" applyFont="1" applyBorder="1"/>
    <xf numFmtId="49" fontId="9" fillId="7" borderId="5" xfId="106" applyNumberFormat="1" applyFont="1" applyFill="1" applyBorder="1" applyAlignment="1">
      <alignment horizontal="center" vertical="center" wrapText="1"/>
    </xf>
    <xf numFmtId="0" fontId="31" fillId="5" borderId="3" xfId="128" applyFont="1" applyFill="1" applyBorder="1" applyAlignment="1" applyProtection="1">
      <alignment horizontal="justify" vertical="center" wrapText="1"/>
    </xf>
    <xf numFmtId="9" fontId="32" fillId="0" borderId="3" xfId="150" applyFont="1" applyFill="1" applyBorder="1" applyAlignment="1">
      <alignment horizontal="center" vertical="center"/>
    </xf>
    <xf numFmtId="176" fontId="32" fillId="0" borderId="3" xfId="88" applyNumberFormat="1" applyFont="1" applyFill="1" applyBorder="1" applyAlignment="1">
      <alignment horizontal="center" vertical="center"/>
    </xf>
    <xf numFmtId="176" fontId="32" fillId="5" borderId="0" xfId="81" applyNumberFormat="1" applyFont="1" applyFill="1" applyBorder="1"/>
    <xf numFmtId="3" fontId="32" fillId="5" borderId="3" xfId="81" applyNumberFormat="1" applyFont="1" applyFill="1" applyBorder="1" applyAlignment="1">
      <alignment horizontal="center" vertical="center"/>
    </xf>
    <xf numFmtId="176" fontId="32" fillId="5" borderId="3" xfId="88" applyNumberFormat="1" applyFont="1" applyFill="1" applyBorder="1" applyAlignment="1">
      <alignment horizontal="center" vertical="center"/>
    </xf>
    <xf numFmtId="0" fontId="25" fillId="5" borderId="0" xfId="128" applyFont="1" applyFill="1"/>
    <xf numFmtId="0" fontId="19" fillId="0" borderId="0" xfId="128" applyFont="1"/>
    <xf numFmtId="0" fontId="33" fillId="0" borderId="0" xfId="128" applyFont="1" applyFill="1" applyBorder="1"/>
    <xf numFmtId="0" fontId="25" fillId="0" borderId="3" xfId="128" applyFont="1" applyBorder="1"/>
    <xf numFmtId="0" fontId="25" fillId="0" borderId="3" xfId="128" applyFont="1" applyBorder="1" applyAlignment="1">
      <alignment horizontal="center"/>
    </xf>
    <xf numFmtId="0" fontId="25" fillId="0" borderId="0" xfId="128" applyFont="1" applyBorder="1"/>
    <xf numFmtId="0" fontId="25" fillId="0" borderId="0" xfId="128" applyFont="1" applyBorder="1" applyAlignment="1">
      <alignment horizontal="center"/>
    </xf>
    <xf numFmtId="0" fontId="31" fillId="5" borderId="0" xfId="128" applyFont="1" applyFill="1" applyBorder="1" applyAlignment="1" applyProtection="1">
      <alignment horizontal="justify" vertical="center" wrapText="1"/>
    </xf>
    <xf numFmtId="3" fontId="32" fillId="0" borderId="0" xfId="81" applyNumberFormat="1" applyFont="1" applyFill="1" applyBorder="1" applyAlignment="1">
      <alignment horizontal="center" vertical="center"/>
    </xf>
    <xf numFmtId="176" fontId="32" fillId="0" borderId="0" xfId="80" applyNumberFormat="1" applyFont="1" applyFill="1" applyBorder="1" applyAlignment="1">
      <alignment horizontal="center" vertical="center"/>
    </xf>
    <xf numFmtId="176" fontId="32" fillId="0" borderId="0" xfId="80" applyNumberFormat="1" applyFont="1" applyFill="1" applyBorder="1" applyAlignment="1">
      <alignment vertical="center"/>
    </xf>
    <xf numFmtId="176" fontId="34" fillId="0" borderId="0" xfId="80" applyNumberFormat="1" applyFont="1" applyFill="1" applyBorder="1" applyAlignment="1">
      <alignment horizontal="center" vertical="center"/>
    </xf>
    <xf numFmtId="176" fontId="28" fillId="0" borderId="4" xfId="80" applyNumberFormat="1" applyFont="1" applyFill="1" applyBorder="1" applyAlignment="1">
      <alignment horizontal="center" vertical="center"/>
    </xf>
    <xf numFmtId="0" fontId="35" fillId="8" borderId="3" xfId="128" applyFont="1" applyFill="1" applyBorder="1" applyAlignment="1">
      <alignment vertical="center" wrapText="1"/>
    </xf>
    <xf numFmtId="176" fontId="36" fillId="0" borderId="3" xfId="80" applyNumberFormat="1" applyFont="1" applyFill="1" applyBorder="1" applyAlignment="1">
      <alignment vertical="center"/>
    </xf>
    <xf numFmtId="176" fontId="36" fillId="0" borderId="3" xfId="80" applyNumberFormat="1" applyFont="1" applyFill="1" applyBorder="1" applyAlignment="1">
      <alignment horizontal="center" vertical="center"/>
    </xf>
    <xf numFmtId="176" fontId="37" fillId="0" borderId="3" xfId="80" applyNumberFormat="1" applyFont="1" applyFill="1" applyBorder="1" applyAlignment="1">
      <alignment horizontal="center" vertical="center"/>
    </xf>
    <xf numFmtId="0" fontId="25" fillId="0" borderId="4" xfId="128" applyFont="1" applyFill="1" applyBorder="1" applyAlignment="1">
      <alignment vertical="center" wrapText="1"/>
    </xf>
    <xf numFmtId="0" fontId="25" fillId="0" borderId="5"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0" fontId="25" fillId="0" borderId="3"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178" fontId="19" fillId="0" borderId="0" xfId="24" applyNumberFormat="1" applyBorder="1"/>
    <xf numFmtId="176" fontId="19" fillId="0" borderId="0" xfId="128" applyNumberFormat="1" applyBorder="1"/>
    <xf numFmtId="0" fontId="25" fillId="0" borderId="3" xfId="0" applyFont="1" applyBorder="1"/>
    <xf numFmtId="0" fontId="0" fillId="0" borderId="3" xfId="0" applyBorder="1"/>
    <xf numFmtId="176" fontId="0" fillId="0" borderId="3" xfId="0" applyNumberFormat="1" applyBorder="1"/>
    <xf numFmtId="176" fontId="25" fillId="0" borderId="3" xfId="0" applyNumberFormat="1" applyFont="1" applyBorder="1"/>
    <xf numFmtId="176" fontId="32" fillId="10" borderId="3" xfId="80" applyNumberFormat="1" applyFont="1" applyFill="1" applyBorder="1" applyAlignment="1">
      <alignment horizontal="center" vertical="center"/>
    </xf>
    <xf numFmtId="0" fontId="26" fillId="0" borderId="3" xfId="128" applyFont="1" applyBorder="1"/>
    <xf numFmtId="0" fontId="26" fillId="0" borderId="3" xfId="128" applyFont="1" applyBorder="1" applyAlignment="1">
      <alignment horizontal="center" vertical="center" wrapText="1"/>
    </xf>
    <xf numFmtId="0" fontId="29" fillId="0" borderId="3" xfId="128" applyFont="1" applyBorder="1"/>
    <xf numFmtId="0" fontId="19" fillId="0" borderId="3" xfId="128" applyBorder="1"/>
    <xf numFmtId="0" fontId="33" fillId="0" borderId="3" xfId="128" applyFont="1" applyBorder="1"/>
    <xf numFmtId="0" fontId="29" fillId="5" borderId="3" xfId="128" applyFont="1" applyFill="1" applyBorder="1"/>
    <xf numFmtId="0" fontId="33" fillId="5" borderId="3" xfId="128" applyFont="1" applyFill="1" applyBorder="1"/>
    <xf numFmtId="176" fontId="32" fillId="0" borderId="3" xfId="80" applyNumberFormat="1" applyFont="1" applyFill="1" applyBorder="1" applyAlignment="1">
      <alignment vertical="center"/>
    </xf>
    <xf numFmtId="176" fontId="19" fillId="11" borderId="0" xfId="128" applyNumberFormat="1" applyFill="1"/>
    <xf numFmtId="176" fontId="25" fillId="11" borderId="0" xfId="128" applyNumberFormat="1" applyFont="1" applyFill="1"/>
    <xf numFmtId="176" fontId="19" fillId="0" borderId="0" xfId="128" applyNumberFormat="1"/>
    <xf numFmtId="178" fontId="32" fillId="0" borderId="3" xfId="24" applyNumberFormat="1" applyFont="1" applyFill="1" applyBorder="1" applyAlignment="1">
      <alignment horizontal="center" vertical="center"/>
    </xf>
    <xf numFmtId="10" fontId="36" fillId="0" borderId="3" xfId="149" applyNumberFormat="1" applyFont="1" applyFill="1" applyBorder="1" applyAlignment="1">
      <alignment horizontal="center" vertical="center"/>
    </xf>
    <xf numFmtId="3" fontId="36" fillId="0" borderId="3" xfId="81" applyNumberFormat="1" applyFont="1" applyFill="1" applyBorder="1" applyAlignment="1">
      <alignment horizontal="center" vertical="center"/>
    </xf>
    <xf numFmtId="9" fontId="32" fillId="0" borderId="4" xfId="150" applyFont="1" applyFill="1" applyBorder="1" applyAlignment="1">
      <alignment horizontal="center" vertical="center"/>
    </xf>
    <xf numFmtId="176" fontId="32" fillId="0" borderId="4" xfId="88" applyNumberFormat="1" applyFont="1" applyFill="1" applyBorder="1" applyAlignment="1">
      <alignment horizontal="center" vertical="center"/>
    </xf>
    <xf numFmtId="0" fontId="20" fillId="0" borderId="0" xfId="128" applyFont="1" applyBorder="1"/>
    <xf numFmtId="3" fontId="19" fillId="0" borderId="0" xfId="128" applyNumberFormat="1" applyBorder="1"/>
    <xf numFmtId="0" fontId="24" fillId="0" borderId="0" xfId="128" applyFont="1"/>
    <xf numFmtId="0" fontId="39" fillId="0" borderId="0" xfId="106" applyFont="1"/>
    <xf numFmtId="0" fontId="40" fillId="0" borderId="0" xfId="106" applyFont="1"/>
    <xf numFmtId="0" fontId="24" fillId="0" borderId="0" xfId="128" applyFont="1" applyBorder="1"/>
    <xf numFmtId="3" fontId="34" fillId="0" borderId="3" xfId="81" applyNumberFormat="1" applyFont="1" applyFill="1" applyBorder="1" applyAlignment="1">
      <alignment horizontal="center" vertical="center"/>
    </xf>
    <xf numFmtId="178" fontId="24" fillId="0" borderId="0" xfId="24" applyNumberFormat="1" applyFont="1" applyBorder="1"/>
    <xf numFmtId="176" fontId="24" fillId="0" borderId="0" xfId="128" applyNumberFormat="1" applyFont="1"/>
    <xf numFmtId="3" fontId="34" fillId="0" borderId="0" xfId="81" applyNumberFormat="1" applyFont="1" applyFill="1" applyBorder="1" applyAlignment="1">
      <alignment horizontal="center" vertical="center"/>
    </xf>
    <xf numFmtId="0" fontId="41" fillId="0" borderId="0" xfId="128" applyFont="1"/>
    <xf numFmtId="178" fontId="24" fillId="0" borderId="0" xfId="24" applyNumberFormat="1" applyFont="1" applyAlignment="1">
      <alignment vertical="center"/>
    </xf>
    <xf numFmtId="0" fontId="30" fillId="0" borderId="3" xfId="0" applyFont="1" applyBorder="1" applyAlignment="1">
      <alignment horizontal="center" vertical="center" wrapText="1"/>
    </xf>
    <xf numFmtId="0" fontId="19" fillId="0" borderId="0" xfId="128" applyFill="1"/>
    <xf numFmtId="0" fontId="42" fillId="0" borderId="0" xfId="128" applyFont="1" applyFill="1"/>
    <xf numFmtId="0" fontId="19" fillId="0" borderId="0" xfId="128" applyFont="1"/>
    <xf numFmtId="176" fontId="32" fillId="5" borderId="3" xfId="80" applyNumberFormat="1" applyFont="1" applyFill="1" applyBorder="1" applyAlignment="1">
      <alignment horizontal="center" vertical="center"/>
    </xf>
    <xf numFmtId="49" fontId="9" fillId="7" borderId="6" xfId="106" applyNumberFormat="1" applyFont="1" applyFill="1" applyBorder="1" applyAlignment="1">
      <alignment horizontal="center" vertical="center" wrapText="1"/>
    </xf>
    <xf numFmtId="0" fontId="24" fillId="0" borderId="0" xfId="128" applyFont="1" applyFill="1"/>
    <xf numFmtId="0" fontId="4" fillId="0" borderId="0" xfId="168" applyFont="1" applyBorder="1" applyAlignment="1"/>
    <xf numFmtId="0" fontId="3" fillId="0" borderId="0" xfId="168" applyFont="1"/>
    <xf numFmtId="1" fontId="11" fillId="5" borderId="3" xfId="319" applyNumberFormat="1" applyFont="1" applyFill="1" applyBorder="1" applyAlignment="1">
      <alignment horizontal="center" vertical="center" wrapText="1"/>
    </xf>
    <xf numFmtId="168" fontId="3" fillId="0" borderId="3" xfId="0" applyNumberFormat="1" applyFont="1" applyFill="1" applyBorder="1" applyAlignment="1">
      <alignment horizontal="right" vertical="center"/>
    </xf>
    <xf numFmtId="179" fontId="3" fillId="0" borderId="3" xfId="0" applyNumberFormat="1" applyFont="1" applyFill="1" applyBorder="1" applyAlignment="1">
      <alignment horizontal="right" vertical="center"/>
    </xf>
    <xf numFmtId="179" fontId="30" fillId="0" borderId="3" xfId="0" applyNumberFormat="1" applyFont="1" applyFill="1" applyBorder="1" applyAlignment="1">
      <alignment horizontal="right" vertical="center"/>
    </xf>
    <xf numFmtId="175" fontId="11" fillId="0" borderId="3" xfId="150" applyNumberFormat="1" applyFont="1" applyFill="1" applyBorder="1" applyAlignment="1">
      <alignment horizontal="center" vertical="center" wrapText="1"/>
    </xf>
    <xf numFmtId="9" fontId="36" fillId="0" borderId="3" xfId="169" applyFont="1" applyFill="1" applyBorder="1" applyAlignment="1">
      <alignment horizontal="center" vertical="center"/>
    </xf>
    <xf numFmtId="10" fontId="3" fillId="5" borderId="3" xfId="110" applyNumberFormat="1" applyFill="1" applyBorder="1" applyAlignment="1">
      <alignment horizontal="center" vertical="center" wrapText="1"/>
    </xf>
    <xf numFmtId="10" fontId="3" fillId="5" borderId="3" xfId="150" applyNumberFormat="1" applyFont="1" applyFill="1" applyBorder="1" applyAlignment="1">
      <alignment horizontal="center" vertical="center" wrapText="1"/>
    </xf>
    <xf numFmtId="3" fontId="28" fillId="5" borderId="3" xfId="81" applyNumberFormat="1" applyFont="1" applyFill="1" applyBorder="1" applyAlignment="1">
      <alignment horizontal="center" vertical="center"/>
    </xf>
    <xf numFmtId="165" fontId="46" fillId="14" borderId="3" xfId="319" applyFont="1" applyFill="1" applyBorder="1" applyAlignment="1">
      <alignment horizontal="center" vertical="center" wrapText="1"/>
    </xf>
    <xf numFmtId="176" fontId="46" fillId="0" borderId="3" xfId="78" applyNumberFormat="1" applyFont="1" applyFill="1" applyBorder="1" applyAlignment="1">
      <alignment horizontal="center" vertical="center" wrapText="1"/>
    </xf>
    <xf numFmtId="1" fontId="46" fillId="5" borderId="3" xfId="125" applyNumberFormat="1" applyFont="1" applyFill="1" applyBorder="1" applyAlignment="1">
      <alignment horizontal="center" vertical="center" wrapText="1"/>
    </xf>
    <xf numFmtId="176" fontId="46" fillId="5" borderId="3" xfId="84" applyNumberFormat="1" applyFont="1" applyFill="1" applyBorder="1" applyAlignment="1">
      <alignment horizontal="center" vertical="center" wrapText="1"/>
    </xf>
    <xf numFmtId="176" fontId="46" fillId="0" borderId="3" xfId="78" applyNumberFormat="1" applyFont="1" applyFill="1" applyBorder="1" applyAlignment="1">
      <alignment vertical="center" wrapText="1"/>
    </xf>
    <xf numFmtId="176" fontId="46" fillId="5" borderId="3" xfId="84" applyNumberFormat="1" applyFont="1" applyFill="1" applyBorder="1" applyAlignment="1">
      <alignment vertical="center" wrapText="1"/>
    </xf>
    <xf numFmtId="1" fontId="11" fillId="0" borderId="3" xfId="125" applyNumberFormat="1" applyFont="1" applyBorder="1" applyAlignment="1">
      <alignment horizontal="center" vertical="center" wrapText="1"/>
    </xf>
    <xf numFmtId="178" fontId="36" fillId="0" borderId="3" xfId="320" applyNumberFormat="1" applyFont="1" applyFill="1" applyBorder="1" applyAlignment="1">
      <alignment horizontal="center" vertical="center" wrapText="1"/>
    </xf>
    <xf numFmtId="178" fontId="36" fillId="0" borderId="3" xfId="321" applyNumberFormat="1" applyFont="1" applyFill="1" applyBorder="1" applyAlignment="1">
      <alignment horizontal="center" vertical="center" wrapText="1"/>
    </xf>
    <xf numFmtId="178" fontId="36" fillId="0" borderId="3" xfId="322" applyNumberFormat="1" applyFont="1" applyFill="1" applyBorder="1" applyAlignment="1">
      <alignment horizontal="center" vertical="center" wrapText="1"/>
    </xf>
    <xf numFmtId="178" fontId="36" fillId="0" borderId="3" xfId="323" applyNumberFormat="1" applyFont="1" applyFill="1" applyBorder="1" applyAlignment="1">
      <alignment horizontal="center" vertical="center" wrapText="1"/>
    </xf>
    <xf numFmtId="9" fontId="28" fillId="5" borderId="3" xfId="169" applyFont="1" applyFill="1" applyBorder="1" applyAlignment="1">
      <alignment horizontal="center" vertical="center"/>
    </xf>
    <xf numFmtId="9" fontId="28" fillId="5" borderId="3" xfId="151" applyFont="1" applyFill="1" applyBorder="1" applyAlignment="1">
      <alignment horizontal="center" vertical="center"/>
    </xf>
    <xf numFmtId="171" fontId="36" fillId="0" borderId="5" xfId="84" applyNumberFormat="1" applyFont="1" applyFill="1" applyBorder="1" applyAlignment="1">
      <alignment vertical="center" wrapText="1"/>
    </xf>
    <xf numFmtId="175" fontId="28" fillId="5" borderId="3" xfId="151" applyNumberFormat="1" applyFont="1" applyFill="1" applyBorder="1" applyAlignment="1">
      <alignment horizontal="center" vertical="center"/>
    </xf>
    <xf numFmtId="9" fontId="28" fillId="0" borderId="3" xfId="169" applyFont="1" applyFill="1" applyBorder="1" applyAlignment="1">
      <alignment horizontal="center" vertical="center"/>
    </xf>
    <xf numFmtId="10" fontId="28" fillId="0" borderId="3" xfId="151" applyNumberFormat="1" applyFont="1" applyFill="1" applyBorder="1" applyAlignment="1">
      <alignment horizontal="center" vertical="center"/>
    </xf>
    <xf numFmtId="176" fontId="44" fillId="0" borderId="3" xfId="78" applyNumberFormat="1" applyFont="1" applyFill="1" applyBorder="1" applyAlignment="1">
      <alignment vertical="center" wrapText="1"/>
    </xf>
    <xf numFmtId="10" fontId="36" fillId="5" borderId="3" xfId="151" applyNumberFormat="1" applyFont="1" applyFill="1" applyBorder="1" applyAlignment="1">
      <alignment horizontal="center" vertical="center"/>
    </xf>
    <xf numFmtId="3" fontId="28" fillId="0" borderId="4" xfId="81" applyNumberFormat="1" applyFont="1" applyFill="1" applyBorder="1" applyAlignment="1">
      <alignment horizontal="center" vertical="center"/>
    </xf>
    <xf numFmtId="9" fontId="28" fillId="0" borderId="3" xfId="149" applyNumberFormat="1" applyFont="1" applyFill="1" applyBorder="1" applyAlignment="1">
      <alignment horizontal="center" vertical="center"/>
    </xf>
    <xf numFmtId="175" fontId="28" fillId="0" borderId="3" xfId="149" applyNumberFormat="1" applyFont="1" applyFill="1" applyBorder="1" applyAlignment="1">
      <alignment horizontal="center" vertical="center"/>
    </xf>
    <xf numFmtId="10" fontId="28" fillId="0" borderId="3" xfId="149" applyNumberFormat="1" applyFont="1" applyFill="1" applyBorder="1" applyAlignment="1">
      <alignment horizontal="center" vertical="center"/>
    </xf>
    <xf numFmtId="171" fontId="10" fillId="0" borderId="3" xfId="84" applyNumberFormat="1" applyFont="1" applyFill="1" applyBorder="1" applyAlignment="1" applyProtection="1">
      <alignment horizontal="right" vertical="center" wrapText="1"/>
    </xf>
    <xf numFmtId="179" fontId="10" fillId="0" borderId="3" xfId="84" applyNumberFormat="1" applyFont="1" applyFill="1" applyBorder="1" applyAlignment="1" applyProtection="1">
      <alignment vertical="center" wrapText="1"/>
    </xf>
    <xf numFmtId="10" fontId="36" fillId="0" borderId="5" xfId="149" applyNumberFormat="1" applyFont="1" applyFill="1" applyBorder="1" applyAlignment="1">
      <alignment horizontal="center" vertical="center"/>
    </xf>
    <xf numFmtId="176" fontId="11" fillId="0" borderId="3" xfId="78" applyNumberFormat="1" applyFont="1" applyFill="1" applyBorder="1" applyAlignment="1">
      <alignment vertical="center" wrapText="1"/>
    </xf>
    <xf numFmtId="171" fontId="3" fillId="0" borderId="5" xfId="87" applyNumberFormat="1" applyFont="1" applyFill="1" applyBorder="1" applyAlignment="1">
      <alignment horizontal="center" vertical="center" wrapText="1"/>
    </xf>
    <xf numFmtId="176" fontId="11" fillId="0" borderId="3" xfId="78" applyNumberFormat="1" applyFont="1" applyFill="1" applyBorder="1" applyAlignment="1">
      <alignment horizontal="center" vertical="center" wrapText="1"/>
    </xf>
    <xf numFmtId="0" fontId="19" fillId="0" borderId="0" xfId="128" applyFill="1" applyBorder="1"/>
    <xf numFmtId="0" fontId="38" fillId="0" borderId="0" xfId="168" applyFont="1" applyBorder="1" applyAlignment="1"/>
    <xf numFmtId="0" fontId="39" fillId="0" borderId="0" xfId="168" applyFont="1"/>
    <xf numFmtId="0" fontId="40" fillId="0" borderId="0" xfId="168" applyFont="1"/>
    <xf numFmtId="10" fontId="36" fillId="0" borderId="3" xfId="169" applyNumberFormat="1" applyFont="1" applyFill="1" applyBorder="1" applyAlignment="1">
      <alignment horizontal="center" vertical="center"/>
    </xf>
    <xf numFmtId="9" fontId="36" fillId="0" borderId="3" xfId="149" applyFont="1" applyFill="1" applyBorder="1" applyAlignment="1">
      <alignment horizontal="center" vertical="center"/>
    </xf>
    <xf numFmtId="0" fontId="25" fillId="0" borderId="0" xfId="128" applyFont="1" applyFill="1"/>
    <xf numFmtId="1" fontId="11" fillId="0" borderId="3" xfId="150" applyNumberFormat="1" applyFont="1" applyFill="1" applyBorder="1" applyAlignment="1">
      <alignment horizontal="center" vertical="center" wrapText="1"/>
    </xf>
    <xf numFmtId="9" fontId="32" fillId="5" borderId="3" xfId="149" applyFont="1" applyFill="1" applyBorder="1" applyAlignment="1">
      <alignment horizontal="center" vertical="center"/>
    </xf>
    <xf numFmtId="9" fontId="11" fillId="5" borderId="3" xfId="150" applyFont="1" applyFill="1" applyBorder="1" applyAlignment="1">
      <alignment horizontal="center" vertical="center" wrapText="1"/>
    </xf>
    <xf numFmtId="10" fontId="11" fillId="0" borderId="3" xfId="150" applyNumberFormat="1" applyFont="1" applyFill="1" applyBorder="1" applyAlignment="1">
      <alignment horizontal="center" vertical="center" wrapText="1"/>
    </xf>
    <xf numFmtId="0" fontId="46" fillId="5" borderId="3" xfId="149" applyNumberFormat="1" applyFont="1" applyFill="1" applyBorder="1" applyAlignment="1">
      <alignment horizontal="center" vertical="center" wrapText="1"/>
    </xf>
    <xf numFmtId="10" fontId="28" fillId="5" borderId="3" xfId="151" applyNumberFormat="1" applyFont="1" applyFill="1" applyBorder="1" applyAlignment="1">
      <alignment horizontal="center" vertical="center"/>
    </xf>
    <xf numFmtId="176" fontId="11" fillId="0" borderId="3" xfId="78" applyNumberFormat="1" applyFont="1" applyFill="1" applyBorder="1" applyAlignment="1">
      <alignment vertical="center"/>
    </xf>
    <xf numFmtId="192" fontId="11" fillId="0" borderId="3" xfId="110" applyNumberFormat="1" applyFont="1" applyFill="1" applyBorder="1" applyAlignment="1">
      <alignment horizontal="right" vertical="center" wrapText="1"/>
    </xf>
    <xf numFmtId="192" fontId="11" fillId="0" borderId="4" xfId="110" applyNumberFormat="1" applyFont="1" applyFill="1" applyBorder="1" applyAlignment="1">
      <alignment horizontal="right" vertical="center" wrapText="1"/>
    </xf>
    <xf numFmtId="3" fontId="11" fillId="0" borderId="3" xfId="125" applyNumberFormat="1" applyFont="1" applyBorder="1" applyAlignment="1">
      <alignment horizontal="center" vertical="center" wrapText="1"/>
    </xf>
    <xf numFmtId="3" fontId="11" fillId="5" borderId="3" xfId="150" applyNumberFormat="1" applyFont="1" applyFill="1" applyBorder="1" applyAlignment="1">
      <alignment horizontal="center" vertical="center" wrapText="1"/>
    </xf>
    <xf numFmtId="0" fontId="11" fillId="5" borderId="3" xfId="150" applyNumberFormat="1" applyFont="1" applyFill="1" applyBorder="1" applyAlignment="1">
      <alignment horizontal="center" vertical="center" wrapText="1"/>
    </xf>
    <xf numFmtId="0" fontId="27" fillId="5" borderId="0" xfId="128" applyFont="1" applyFill="1" applyBorder="1" applyAlignment="1" applyProtection="1">
      <alignment horizontal="center" vertical="center" wrapText="1"/>
    </xf>
    <xf numFmtId="0" fontId="31" fillId="5" borderId="4" xfId="128" applyFont="1" applyFill="1" applyBorder="1" applyAlignment="1" applyProtection="1">
      <alignment horizontal="justify" vertical="center" wrapText="1"/>
    </xf>
    <xf numFmtId="0" fontId="35" fillId="8" borderId="3" xfId="128" applyFont="1" applyFill="1" applyBorder="1" applyAlignment="1">
      <alignment horizontal="center" vertical="center" wrapText="1"/>
    </xf>
    <xf numFmtId="0" fontId="25" fillId="0" borderId="6"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5" fillId="0" borderId="3" xfId="128" applyFont="1" applyFill="1" applyBorder="1" applyAlignment="1">
      <alignment horizontal="center" vertical="center" wrapText="1"/>
    </xf>
    <xf numFmtId="0" fontId="6" fillId="12" borderId="0" xfId="106" applyFont="1" applyFill="1" applyBorder="1" applyAlignment="1">
      <alignment horizontal="left" vertical="center"/>
    </xf>
    <xf numFmtId="0" fontId="25" fillId="0" borderId="0" xfId="128" applyFont="1" applyAlignment="1">
      <alignment horizontal="left" vertical="center" wrapText="1"/>
    </xf>
    <xf numFmtId="10" fontId="11" fillId="5" borderId="3" xfId="150" applyNumberFormat="1" applyFont="1" applyFill="1" applyBorder="1" applyAlignment="1">
      <alignment horizontal="center" vertical="center" wrapText="1"/>
    </xf>
    <xf numFmtId="9" fontId="36" fillId="0" borderId="3" xfId="149" applyNumberFormat="1" applyFont="1" applyFill="1" applyBorder="1" applyAlignment="1">
      <alignment horizontal="center" vertical="center"/>
    </xf>
    <xf numFmtId="0" fontId="11" fillId="0" borderId="3" xfId="151" applyNumberFormat="1" applyFont="1" applyBorder="1" applyAlignment="1">
      <alignment horizontal="center" vertical="center" wrapText="1"/>
    </xf>
    <xf numFmtId="10" fontId="19" fillId="0" borderId="0" xfId="128" applyNumberFormat="1"/>
    <xf numFmtId="176" fontId="24" fillId="0" borderId="0" xfId="128" applyNumberFormat="1" applyFont="1" applyBorder="1"/>
    <xf numFmtId="193" fontId="11" fillId="0" borderId="3" xfId="110" applyNumberFormat="1" applyFont="1" applyFill="1" applyBorder="1" applyAlignment="1">
      <alignment horizontal="right" vertical="center" wrapText="1"/>
    </xf>
    <xf numFmtId="0" fontId="35" fillId="8" borderId="3"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0" fontId="4" fillId="0" borderId="11" xfId="106" applyFont="1" applyBorder="1" applyAlignment="1">
      <alignment horizontal="left"/>
    </xf>
    <xf numFmtId="0" fontId="4" fillId="0" borderId="12" xfId="106" applyFont="1" applyBorder="1" applyAlignment="1">
      <alignment horizontal="left"/>
    </xf>
    <xf numFmtId="0" fontId="4" fillId="0" borderId="13" xfId="106" applyFont="1" applyBorder="1" applyAlignment="1">
      <alignment horizontal="left"/>
    </xf>
    <xf numFmtId="0" fontId="26" fillId="8" borderId="18" xfId="128" applyFont="1" applyFill="1" applyBorder="1" applyAlignment="1">
      <alignment horizontal="center" vertical="center" wrapText="1"/>
    </xf>
    <xf numFmtId="0" fontId="26" fillId="8" borderId="19" xfId="128" applyFont="1" applyFill="1" applyBorder="1" applyAlignment="1">
      <alignment horizontal="center" vertical="center" wrapText="1"/>
    </xf>
    <xf numFmtId="0" fontId="26" fillId="8" borderId="20" xfId="128" applyFont="1" applyFill="1" applyBorder="1" applyAlignment="1">
      <alignment horizontal="center" vertical="center" wrapText="1"/>
    </xf>
    <xf numFmtId="0" fontId="26" fillId="8" borderId="24" xfId="128" applyFont="1" applyFill="1" applyBorder="1" applyAlignment="1">
      <alignment horizontal="center" vertical="center" wrapText="1"/>
    </xf>
    <xf numFmtId="0" fontId="26" fillId="8" borderId="6" xfId="128" applyFont="1" applyFill="1" applyBorder="1" applyAlignment="1">
      <alignment horizontal="center" vertical="center" wrapText="1"/>
    </xf>
    <xf numFmtId="0" fontId="26" fillId="8" borderId="25" xfId="128" applyFont="1" applyFill="1" applyBorder="1" applyAlignment="1">
      <alignment horizontal="center" vertical="center" wrapText="1"/>
    </xf>
    <xf numFmtId="0" fontId="26" fillId="8" borderId="21" xfId="128" applyFont="1" applyFill="1" applyBorder="1" applyAlignment="1">
      <alignment horizontal="center" vertical="center" wrapText="1"/>
    </xf>
    <xf numFmtId="0" fontId="26" fillId="8" borderId="22" xfId="128" applyFont="1" applyFill="1" applyBorder="1" applyAlignment="1">
      <alignment horizontal="center" vertical="center" wrapText="1"/>
    </xf>
    <xf numFmtId="0" fontId="26" fillId="8" borderId="23" xfId="128" applyFont="1" applyFill="1" applyBorder="1" applyAlignment="1">
      <alignment horizontal="center" vertical="center" wrapText="1"/>
    </xf>
    <xf numFmtId="0" fontId="6" fillId="12" borderId="2" xfId="106" applyFont="1" applyFill="1" applyBorder="1" applyAlignment="1">
      <alignment horizontal="left" vertical="center"/>
    </xf>
    <xf numFmtId="0" fontId="6" fillId="12" borderId="0" xfId="106" applyFont="1" applyFill="1" applyBorder="1" applyAlignment="1">
      <alignment horizontal="left" vertical="center"/>
    </xf>
    <xf numFmtId="0" fontId="25" fillId="0" borderId="0" xfId="128" applyFont="1" applyAlignment="1">
      <alignment horizontal="left" vertical="center" wrapText="1"/>
    </xf>
    <xf numFmtId="0" fontId="25" fillId="0" borderId="5" xfId="128" applyFont="1" applyFill="1" applyBorder="1" applyAlignment="1">
      <alignment horizontal="center" vertical="center" wrapText="1"/>
    </xf>
    <xf numFmtId="0" fontId="25" fillId="0" borderId="6" xfId="128" applyFont="1" applyFill="1" applyBorder="1" applyAlignment="1">
      <alignment horizontal="center" vertical="center" wrapText="1"/>
    </xf>
    <xf numFmtId="0" fontId="25" fillId="0" borderId="4" xfId="128" applyFont="1" applyFill="1" applyBorder="1" applyAlignment="1">
      <alignment horizontal="center" vertical="center" wrapText="1"/>
    </xf>
    <xf numFmtId="49" fontId="9" fillId="6" borderId="14" xfId="106" applyNumberFormat="1" applyFont="1" applyFill="1" applyBorder="1" applyAlignment="1">
      <alignment horizontal="center" vertical="center" wrapText="1"/>
    </xf>
    <xf numFmtId="49" fontId="9" fillId="6" borderId="7" xfId="106" applyNumberFormat="1" applyFont="1" applyFill="1" applyBorder="1" applyAlignment="1">
      <alignment horizontal="center" vertical="center" wrapText="1"/>
    </xf>
    <xf numFmtId="0" fontId="26" fillId="8" borderId="8" xfId="128" applyFont="1" applyFill="1" applyBorder="1" applyAlignment="1">
      <alignment horizontal="center" vertical="center" wrapText="1"/>
    </xf>
    <xf numFmtId="0" fontId="26" fillId="8" borderId="9" xfId="128" applyFont="1" applyFill="1" applyBorder="1" applyAlignment="1">
      <alignment horizontal="center" vertical="center" wrapText="1"/>
    </xf>
    <xf numFmtId="0" fontId="26" fillId="8" borderId="10" xfId="128" applyFont="1" applyFill="1" applyBorder="1" applyAlignment="1">
      <alignment horizontal="center" vertical="center" wrapText="1"/>
    </xf>
    <xf numFmtId="49" fontId="9" fillId="13" borderId="5" xfId="106" applyNumberFormat="1" applyFont="1" applyFill="1" applyBorder="1" applyAlignment="1">
      <alignment horizontal="center" vertical="center" wrapText="1"/>
    </xf>
    <xf numFmtId="49" fontId="9" fillId="13" borderId="6" xfId="106" applyNumberFormat="1" applyFont="1" applyFill="1" applyBorder="1" applyAlignment="1">
      <alignment horizontal="center" vertical="center" wrapText="1"/>
    </xf>
    <xf numFmtId="49" fontId="9" fillId="13" borderId="4" xfId="106" applyNumberFormat="1" applyFont="1" applyFill="1" applyBorder="1" applyAlignment="1">
      <alignment horizontal="center" vertical="center" wrapText="1"/>
    </xf>
    <xf numFmtId="49" fontId="9" fillId="9" borderId="5" xfId="106" applyNumberFormat="1"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49" fontId="9" fillId="9" borderId="4" xfId="106" applyNumberFormat="1" applyFont="1" applyFill="1" applyBorder="1" applyAlignment="1">
      <alignment horizontal="center" vertical="center" wrapText="1"/>
    </xf>
    <xf numFmtId="0" fontId="25" fillId="5" borderId="5" xfId="128"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5" fillId="5" borderId="4" xfId="128" applyFont="1" applyFill="1" applyBorder="1" applyAlignment="1">
      <alignment horizontal="center" vertical="center" wrapText="1"/>
    </xf>
    <xf numFmtId="49" fontId="9" fillId="7" borderId="3" xfId="106" applyNumberFormat="1" applyFont="1" applyFill="1" applyBorder="1" applyAlignment="1">
      <alignment horizontal="center" vertical="center" wrapText="1"/>
    </xf>
    <xf numFmtId="0" fontId="25" fillId="0" borderId="3" xfId="128" applyFont="1" applyFill="1" applyBorder="1" applyAlignment="1">
      <alignment horizontal="center" vertical="center" wrapText="1"/>
    </xf>
    <xf numFmtId="49" fontId="9" fillId="6" borderId="5" xfId="106" applyNumberFormat="1" applyFont="1" applyFill="1" applyBorder="1" applyAlignment="1">
      <alignment horizontal="center" vertical="center" wrapText="1"/>
    </xf>
    <xf numFmtId="49" fontId="9" fillId="6" borderId="4" xfId="106" applyNumberFormat="1" applyFont="1" applyFill="1" applyBorder="1" applyAlignment="1">
      <alignment horizontal="center" vertical="center" wrapText="1"/>
    </xf>
    <xf numFmtId="0" fontId="35" fillId="8" borderId="5" xfId="128" applyFont="1" applyFill="1" applyBorder="1" applyAlignment="1">
      <alignment horizontal="center" vertical="center" wrapText="1"/>
    </xf>
    <xf numFmtId="0" fontId="35" fillId="8" borderId="4" xfId="128" applyFont="1" applyFill="1" applyBorder="1" applyAlignment="1">
      <alignment horizontal="center" vertical="center" wrapText="1"/>
    </xf>
    <xf numFmtId="0" fontId="4" fillId="0" borderId="3" xfId="106" applyFont="1" applyBorder="1" applyAlignment="1">
      <alignment horizontal="left"/>
    </xf>
    <xf numFmtId="0" fontId="26" fillId="8" borderId="5" xfId="128" applyFont="1" applyFill="1" applyBorder="1" applyAlignment="1">
      <alignment horizontal="center" vertical="center" wrapText="1"/>
    </xf>
    <xf numFmtId="0" fontId="26" fillId="8" borderId="4" xfId="128" applyFont="1" applyFill="1" applyBorder="1" applyAlignment="1">
      <alignment horizontal="center" vertical="center" wrapText="1"/>
    </xf>
    <xf numFmtId="0" fontId="26" fillId="8" borderId="2" xfId="128" applyFont="1" applyFill="1" applyBorder="1" applyAlignment="1">
      <alignment horizontal="center" vertical="center" wrapText="1"/>
    </xf>
    <xf numFmtId="0" fontId="21" fillId="8" borderId="3" xfId="128" applyFont="1" applyFill="1" applyBorder="1" applyAlignment="1">
      <alignment horizontal="center" vertical="center" wrapText="1"/>
    </xf>
    <xf numFmtId="0" fontId="25" fillId="0" borderId="5" xfId="128" applyFont="1" applyFill="1" applyBorder="1" applyAlignment="1">
      <alignment horizontal="left" vertical="center" wrapText="1"/>
    </xf>
    <xf numFmtId="0" fontId="25" fillId="0" borderId="6" xfId="128" applyFont="1" applyFill="1" applyBorder="1" applyAlignment="1">
      <alignment horizontal="left" vertical="center" wrapText="1"/>
    </xf>
    <xf numFmtId="0" fontId="25" fillId="0" borderId="4" xfId="128" applyFont="1" applyFill="1" applyBorder="1" applyAlignment="1">
      <alignment horizontal="left" vertical="center" wrapText="1"/>
    </xf>
    <xf numFmtId="0" fontId="27" fillId="0" borderId="15" xfId="128" applyFont="1" applyFill="1" applyBorder="1" applyAlignment="1" applyProtection="1">
      <alignment horizontal="center" vertical="center" wrapText="1"/>
    </xf>
    <xf numFmtId="0" fontId="27" fillId="0" borderId="2" xfId="128" applyFont="1" applyFill="1" applyBorder="1" applyAlignment="1" applyProtection="1">
      <alignment horizontal="center" vertical="center" wrapText="1"/>
    </xf>
    <xf numFmtId="0" fontId="27" fillId="0" borderId="3" xfId="128" applyFont="1" applyFill="1" applyBorder="1" applyAlignment="1" applyProtection="1">
      <alignment horizontal="center" vertical="center" wrapText="1"/>
    </xf>
    <xf numFmtId="0" fontId="25" fillId="5" borderId="3" xfId="128" applyFont="1" applyFill="1" applyBorder="1" applyAlignment="1">
      <alignment horizontal="center" vertical="center" wrapText="1"/>
    </xf>
    <xf numFmtId="0" fontId="27" fillId="5" borderId="3" xfId="128" applyFont="1" applyFill="1" applyBorder="1" applyAlignment="1" applyProtection="1">
      <alignment horizontal="center" vertical="center" wrapText="1"/>
    </xf>
    <xf numFmtId="49" fontId="9" fillId="9" borderId="3" xfId="106" applyNumberFormat="1" applyFont="1" applyFill="1" applyBorder="1" applyAlignment="1">
      <alignment horizontal="center" vertical="center" wrapText="1"/>
    </xf>
    <xf numFmtId="0" fontId="21" fillId="8" borderId="8" xfId="128" applyFont="1" applyFill="1" applyBorder="1" applyAlignment="1">
      <alignment horizontal="center" vertical="center" wrapText="1"/>
    </xf>
    <xf numFmtId="0" fontId="21" fillId="8" borderId="9" xfId="128" applyFont="1" applyFill="1" applyBorder="1" applyAlignment="1">
      <alignment horizontal="center" vertical="center" wrapText="1"/>
    </xf>
    <xf numFmtId="0" fontId="43" fillId="8" borderId="5" xfId="128" applyFont="1" applyFill="1" applyBorder="1" applyAlignment="1">
      <alignment horizontal="center" vertical="center" wrapText="1"/>
    </xf>
    <xf numFmtId="0" fontId="43" fillId="8" borderId="4" xfId="128" applyFont="1" applyFill="1" applyBorder="1" applyAlignment="1">
      <alignment horizontal="center" vertical="center" wrapText="1"/>
    </xf>
    <xf numFmtId="49" fontId="9" fillId="6" borderId="6" xfId="106" applyNumberFormat="1" applyFont="1" applyFill="1" applyBorder="1" applyAlignment="1">
      <alignment horizontal="center" vertical="center" wrapText="1"/>
    </xf>
  </cellXfs>
  <cellStyles count="3515">
    <cellStyle name="Accent1" xfId="1"/>
    <cellStyle name="Bueno 2" xfId="948"/>
    <cellStyle name="Comma 2" xfId="2"/>
    <cellStyle name="Comma 2 10" xfId="949"/>
    <cellStyle name="Comma 2 10 2" xfId="950"/>
    <cellStyle name="Comma 2 10 2 2" xfId="951"/>
    <cellStyle name="Comma 2 10 3" xfId="952"/>
    <cellStyle name="Comma 2 11" xfId="953"/>
    <cellStyle name="Comma 2 11 2" xfId="954"/>
    <cellStyle name="Comma 2 12" xfId="955"/>
    <cellStyle name="Comma 2 2" xfId="3"/>
    <cellStyle name="Comma 2 2 2" xfId="4"/>
    <cellStyle name="Comma 2 3" xfId="5"/>
    <cellStyle name="Comma 2 3 10" xfId="956"/>
    <cellStyle name="Comma 2 3 2" xfId="199"/>
    <cellStyle name="Comma 2 3 2 2" xfId="328"/>
    <cellStyle name="Comma 2 3 2 2 2" xfId="420"/>
    <cellStyle name="Comma 2 3 2 2 2 2" xfId="590"/>
    <cellStyle name="Comma 2 3 2 2 2 2 2" xfId="957"/>
    <cellStyle name="Comma 2 3 2 2 2 2 2 2" xfId="958"/>
    <cellStyle name="Comma 2 3 2 2 2 2 2 2 2" xfId="959"/>
    <cellStyle name="Comma 2 3 2 2 2 2 2 3" xfId="960"/>
    <cellStyle name="Comma 2 3 2 2 2 2 3" xfId="961"/>
    <cellStyle name="Comma 2 3 2 2 2 2 3 2" xfId="962"/>
    <cellStyle name="Comma 2 3 2 2 2 2 3 2 2" xfId="963"/>
    <cellStyle name="Comma 2 3 2 2 2 2 3 3" xfId="964"/>
    <cellStyle name="Comma 2 3 2 2 2 2 4" xfId="965"/>
    <cellStyle name="Comma 2 3 2 2 2 2 4 2" xfId="966"/>
    <cellStyle name="Comma 2 3 2 2 2 2 5" xfId="967"/>
    <cellStyle name="Comma 2 3 2 2 2 3" xfId="968"/>
    <cellStyle name="Comma 2 3 2 2 2 3 2" xfId="969"/>
    <cellStyle name="Comma 2 3 2 2 2 3 2 2" xfId="970"/>
    <cellStyle name="Comma 2 3 2 2 2 3 3" xfId="971"/>
    <cellStyle name="Comma 2 3 2 2 2 4" xfId="972"/>
    <cellStyle name="Comma 2 3 2 2 2 4 2" xfId="973"/>
    <cellStyle name="Comma 2 3 2 2 2 4 2 2" xfId="974"/>
    <cellStyle name="Comma 2 3 2 2 2 4 3" xfId="975"/>
    <cellStyle name="Comma 2 3 2 2 2 5" xfId="976"/>
    <cellStyle name="Comma 2 3 2 2 2 5 2" xfId="977"/>
    <cellStyle name="Comma 2 3 2 2 2 5 2 2" xfId="978"/>
    <cellStyle name="Comma 2 3 2 2 2 5 3" xfId="979"/>
    <cellStyle name="Comma 2 3 2 2 2 6" xfId="980"/>
    <cellStyle name="Comma 2 3 2 2 2 6 2" xfId="981"/>
    <cellStyle name="Comma 2 3 2 2 2 7" xfId="982"/>
    <cellStyle name="Comma 2 3 2 2 3" xfId="504"/>
    <cellStyle name="Comma 2 3 2 2 3 2" xfId="983"/>
    <cellStyle name="Comma 2 3 2 2 3 2 2" xfId="984"/>
    <cellStyle name="Comma 2 3 2 2 3 2 2 2" xfId="985"/>
    <cellStyle name="Comma 2 3 2 2 3 2 3" xfId="986"/>
    <cellStyle name="Comma 2 3 2 2 3 3" xfId="987"/>
    <cellStyle name="Comma 2 3 2 2 3 3 2" xfId="988"/>
    <cellStyle name="Comma 2 3 2 2 3 3 2 2" xfId="989"/>
    <cellStyle name="Comma 2 3 2 2 3 3 3" xfId="990"/>
    <cellStyle name="Comma 2 3 2 2 3 4" xfId="991"/>
    <cellStyle name="Comma 2 3 2 2 3 4 2" xfId="992"/>
    <cellStyle name="Comma 2 3 2 2 3 5" xfId="993"/>
    <cellStyle name="Comma 2 3 2 2 4" xfId="994"/>
    <cellStyle name="Comma 2 3 2 2 4 2" xfId="995"/>
    <cellStyle name="Comma 2 3 2 2 4 2 2" xfId="996"/>
    <cellStyle name="Comma 2 3 2 2 4 3" xfId="997"/>
    <cellStyle name="Comma 2 3 2 2 5" xfId="998"/>
    <cellStyle name="Comma 2 3 2 2 5 2" xfId="999"/>
    <cellStyle name="Comma 2 3 2 2 5 2 2" xfId="1000"/>
    <cellStyle name="Comma 2 3 2 2 5 3" xfId="1001"/>
    <cellStyle name="Comma 2 3 2 2 6" xfId="1002"/>
    <cellStyle name="Comma 2 3 2 2 6 2" xfId="1003"/>
    <cellStyle name="Comma 2 3 2 2 6 2 2" xfId="1004"/>
    <cellStyle name="Comma 2 3 2 2 6 3" xfId="1005"/>
    <cellStyle name="Comma 2 3 2 2 7" xfId="1006"/>
    <cellStyle name="Comma 2 3 2 2 7 2" xfId="1007"/>
    <cellStyle name="Comma 2 3 2 2 8" xfId="1008"/>
    <cellStyle name="Comma 2 3 2 3" xfId="419"/>
    <cellStyle name="Comma 2 3 2 3 2" xfId="589"/>
    <cellStyle name="Comma 2 3 2 3 2 2" xfId="1009"/>
    <cellStyle name="Comma 2 3 2 3 2 2 2" xfId="1010"/>
    <cellStyle name="Comma 2 3 2 3 2 2 2 2" xfId="1011"/>
    <cellStyle name="Comma 2 3 2 3 2 2 3" xfId="1012"/>
    <cellStyle name="Comma 2 3 2 3 2 3" xfId="1013"/>
    <cellStyle name="Comma 2 3 2 3 2 3 2" xfId="1014"/>
    <cellStyle name="Comma 2 3 2 3 2 3 2 2" xfId="1015"/>
    <cellStyle name="Comma 2 3 2 3 2 3 3" xfId="1016"/>
    <cellStyle name="Comma 2 3 2 3 2 4" xfId="1017"/>
    <cellStyle name="Comma 2 3 2 3 2 4 2" xfId="1018"/>
    <cellStyle name="Comma 2 3 2 3 2 5" xfId="1019"/>
    <cellStyle name="Comma 2 3 2 3 3" xfId="1020"/>
    <cellStyle name="Comma 2 3 2 3 3 2" xfId="1021"/>
    <cellStyle name="Comma 2 3 2 3 3 2 2" xfId="1022"/>
    <cellStyle name="Comma 2 3 2 3 3 3" xfId="1023"/>
    <cellStyle name="Comma 2 3 2 3 4" xfId="1024"/>
    <cellStyle name="Comma 2 3 2 3 4 2" xfId="1025"/>
    <cellStyle name="Comma 2 3 2 3 4 2 2" xfId="1026"/>
    <cellStyle name="Comma 2 3 2 3 4 3" xfId="1027"/>
    <cellStyle name="Comma 2 3 2 3 5" xfId="1028"/>
    <cellStyle name="Comma 2 3 2 3 5 2" xfId="1029"/>
    <cellStyle name="Comma 2 3 2 3 5 2 2" xfId="1030"/>
    <cellStyle name="Comma 2 3 2 3 5 3" xfId="1031"/>
    <cellStyle name="Comma 2 3 2 3 6" xfId="1032"/>
    <cellStyle name="Comma 2 3 2 3 6 2" xfId="1033"/>
    <cellStyle name="Comma 2 3 2 3 7" xfId="1034"/>
    <cellStyle name="Comma 2 3 2 4" xfId="503"/>
    <cellStyle name="Comma 2 3 2 4 2" xfId="1035"/>
    <cellStyle name="Comma 2 3 2 4 2 2" xfId="1036"/>
    <cellStyle name="Comma 2 3 2 4 2 2 2" xfId="1037"/>
    <cellStyle name="Comma 2 3 2 4 2 3" xfId="1038"/>
    <cellStyle name="Comma 2 3 2 4 3" xfId="1039"/>
    <cellStyle name="Comma 2 3 2 4 3 2" xfId="1040"/>
    <cellStyle name="Comma 2 3 2 4 3 2 2" xfId="1041"/>
    <cellStyle name="Comma 2 3 2 4 3 3" xfId="1042"/>
    <cellStyle name="Comma 2 3 2 4 4" xfId="1043"/>
    <cellStyle name="Comma 2 3 2 4 4 2" xfId="1044"/>
    <cellStyle name="Comma 2 3 2 4 5" xfId="1045"/>
    <cellStyle name="Comma 2 3 2 5" xfId="1046"/>
    <cellStyle name="Comma 2 3 2 5 2" xfId="1047"/>
    <cellStyle name="Comma 2 3 2 5 2 2" xfId="1048"/>
    <cellStyle name="Comma 2 3 2 5 3" xfId="1049"/>
    <cellStyle name="Comma 2 3 2 6" xfId="1050"/>
    <cellStyle name="Comma 2 3 2 6 2" xfId="1051"/>
    <cellStyle name="Comma 2 3 2 6 2 2" xfId="1052"/>
    <cellStyle name="Comma 2 3 2 6 3" xfId="1053"/>
    <cellStyle name="Comma 2 3 2 7" xfId="1054"/>
    <cellStyle name="Comma 2 3 2 7 2" xfId="1055"/>
    <cellStyle name="Comma 2 3 2 7 2 2" xfId="1056"/>
    <cellStyle name="Comma 2 3 2 7 3" xfId="1057"/>
    <cellStyle name="Comma 2 3 2 8" xfId="1058"/>
    <cellStyle name="Comma 2 3 2 8 2" xfId="1059"/>
    <cellStyle name="Comma 2 3 2 9" xfId="1060"/>
    <cellStyle name="Comma 2 3 3" xfId="329"/>
    <cellStyle name="Comma 2 3 3 2" xfId="330"/>
    <cellStyle name="Comma 2 3 3 2 2" xfId="422"/>
    <cellStyle name="Comma 2 3 3 2 2 2" xfId="592"/>
    <cellStyle name="Comma 2 3 3 2 2 2 2" xfId="1061"/>
    <cellStyle name="Comma 2 3 3 2 2 2 2 2" xfId="1062"/>
    <cellStyle name="Comma 2 3 3 2 2 2 3" xfId="1063"/>
    <cellStyle name="Comma 2 3 3 2 2 3" xfId="1064"/>
    <cellStyle name="Comma 2 3 3 2 2 3 2" xfId="1065"/>
    <cellStyle name="Comma 2 3 3 2 2 3 2 2" xfId="1066"/>
    <cellStyle name="Comma 2 3 3 2 2 3 3" xfId="1067"/>
    <cellStyle name="Comma 2 3 3 2 2 4" xfId="1068"/>
    <cellStyle name="Comma 2 3 3 2 2 4 2" xfId="1069"/>
    <cellStyle name="Comma 2 3 3 2 2 5" xfId="1070"/>
    <cellStyle name="Comma 2 3 3 2 3" xfId="506"/>
    <cellStyle name="Comma 2 3 3 2 3 2" xfId="1071"/>
    <cellStyle name="Comma 2 3 3 2 3 2 2" xfId="1072"/>
    <cellStyle name="Comma 2 3 3 2 3 3" xfId="1073"/>
    <cellStyle name="Comma 2 3 3 2 4" xfId="1074"/>
    <cellStyle name="Comma 2 3 3 2 4 2" xfId="1075"/>
    <cellStyle name="Comma 2 3 3 2 4 2 2" xfId="1076"/>
    <cellStyle name="Comma 2 3 3 2 4 3" xfId="1077"/>
    <cellStyle name="Comma 2 3 3 2 5" xfId="1078"/>
    <cellStyle name="Comma 2 3 3 2 5 2" xfId="1079"/>
    <cellStyle name="Comma 2 3 3 2 5 2 2" xfId="1080"/>
    <cellStyle name="Comma 2 3 3 2 5 3" xfId="1081"/>
    <cellStyle name="Comma 2 3 3 2 6" xfId="1082"/>
    <cellStyle name="Comma 2 3 3 2 6 2" xfId="1083"/>
    <cellStyle name="Comma 2 3 3 2 7" xfId="1084"/>
    <cellStyle name="Comma 2 3 3 3" xfId="421"/>
    <cellStyle name="Comma 2 3 3 3 2" xfId="591"/>
    <cellStyle name="Comma 2 3 3 3 2 2" xfId="1085"/>
    <cellStyle name="Comma 2 3 3 3 2 2 2" xfId="1086"/>
    <cellStyle name="Comma 2 3 3 3 2 3" xfId="1087"/>
    <cellStyle name="Comma 2 3 3 3 3" xfId="1088"/>
    <cellStyle name="Comma 2 3 3 3 3 2" xfId="1089"/>
    <cellStyle name="Comma 2 3 3 3 3 2 2" xfId="1090"/>
    <cellStyle name="Comma 2 3 3 3 3 3" xfId="1091"/>
    <cellStyle name="Comma 2 3 3 3 4" xfId="1092"/>
    <cellStyle name="Comma 2 3 3 3 4 2" xfId="1093"/>
    <cellStyle name="Comma 2 3 3 3 5" xfId="1094"/>
    <cellStyle name="Comma 2 3 3 4" xfId="505"/>
    <cellStyle name="Comma 2 3 3 4 2" xfId="1095"/>
    <cellStyle name="Comma 2 3 3 4 2 2" xfId="1096"/>
    <cellStyle name="Comma 2 3 3 4 3" xfId="1097"/>
    <cellStyle name="Comma 2 3 3 5" xfId="1098"/>
    <cellStyle name="Comma 2 3 3 5 2" xfId="1099"/>
    <cellStyle name="Comma 2 3 3 5 2 2" xfId="1100"/>
    <cellStyle name="Comma 2 3 3 5 3" xfId="1101"/>
    <cellStyle name="Comma 2 3 3 6" xfId="1102"/>
    <cellStyle name="Comma 2 3 3 6 2" xfId="1103"/>
    <cellStyle name="Comma 2 3 3 6 2 2" xfId="1104"/>
    <cellStyle name="Comma 2 3 3 6 3" xfId="1105"/>
    <cellStyle name="Comma 2 3 3 7" xfId="1106"/>
    <cellStyle name="Comma 2 3 3 7 2" xfId="1107"/>
    <cellStyle name="Comma 2 3 3 8" xfId="1108"/>
    <cellStyle name="Comma 2 3 4" xfId="331"/>
    <cellStyle name="Comma 2 3 4 2" xfId="423"/>
    <cellStyle name="Comma 2 3 4 2 2" xfId="593"/>
    <cellStyle name="Comma 2 3 4 2 2 2" xfId="1109"/>
    <cellStyle name="Comma 2 3 4 2 2 2 2" xfId="1110"/>
    <cellStyle name="Comma 2 3 4 2 2 3" xfId="1111"/>
    <cellStyle name="Comma 2 3 4 2 3" xfId="1112"/>
    <cellStyle name="Comma 2 3 4 2 3 2" xfId="1113"/>
    <cellStyle name="Comma 2 3 4 2 3 2 2" xfId="1114"/>
    <cellStyle name="Comma 2 3 4 2 3 3" xfId="1115"/>
    <cellStyle name="Comma 2 3 4 2 4" xfId="1116"/>
    <cellStyle name="Comma 2 3 4 2 4 2" xfId="1117"/>
    <cellStyle name="Comma 2 3 4 2 5" xfId="1118"/>
    <cellStyle name="Comma 2 3 4 3" xfId="507"/>
    <cellStyle name="Comma 2 3 4 3 2" xfId="1119"/>
    <cellStyle name="Comma 2 3 4 3 2 2" xfId="1120"/>
    <cellStyle name="Comma 2 3 4 3 3" xfId="1121"/>
    <cellStyle name="Comma 2 3 4 4" xfId="1122"/>
    <cellStyle name="Comma 2 3 4 4 2" xfId="1123"/>
    <cellStyle name="Comma 2 3 4 4 2 2" xfId="1124"/>
    <cellStyle name="Comma 2 3 4 4 3" xfId="1125"/>
    <cellStyle name="Comma 2 3 4 5" xfId="1126"/>
    <cellStyle name="Comma 2 3 4 5 2" xfId="1127"/>
    <cellStyle name="Comma 2 3 4 5 2 2" xfId="1128"/>
    <cellStyle name="Comma 2 3 4 5 3" xfId="1129"/>
    <cellStyle name="Comma 2 3 4 6" xfId="1130"/>
    <cellStyle name="Comma 2 3 4 6 2" xfId="1131"/>
    <cellStyle name="Comma 2 3 4 7" xfId="1132"/>
    <cellStyle name="Comma 2 3 5" xfId="418"/>
    <cellStyle name="Comma 2 3 5 2" xfId="588"/>
    <cellStyle name="Comma 2 3 5 2 2" xfId="1133"/>
    <cellStyle name="Comma 2 3 5 2 2 2" xfId="1134"/>
    <cellStyle name="Comma 2 3 5 2 3" xfId="1135"/>
    <cellStyle name="Comma 2 3 5 3" xfId="1136"/>
    <cellStyle name="Comma 2 3 5 3 2" xfId="1137"/>
    <cellStyle name="Comma 2 3 5 3 2 2" xfId="1138"/>
    <cellStyle name="Comma 2 3 5 3 3" xfId="1139"/>
    <cellStyle name="Comma 2 3 5 4" xfId="1140"/>
    <cellStyle name="Comma 2 3 5 4 2" xfId="1141"/>
    <cellStyle name="Comma 2 3 5 5" xfId="1142"/>
    <cellStyle name="Comma 2 3 6" xfId="502"/>
    <cellStyle name="Comma 2 3 6 2" xfId="1143"/>
    <cellStyle name="Comma 2 3 6 2 2" xfId="1144"/>
    <cellStyle name="Comma 2 3 6 3" xfId="1145"/>
    <cellStyle name="Comma 2 3 7" xfId="1146"/>
    <cellStyle name="Comma 2 3 7 2" xfId="1147"/>
    <cellStyle name="Comma 2 3 7 2 2" xfId="1148"/>
    <cellStyle name="Comma 2 3 7 3" xfId="1149"/>
    <cellStyle name="Comma 2 3 8" xfId="1150"/>
    <cellStyle name="Comma 2 3 8 2" xfId="1151"/>
    <cellStyle name="Comma 2 3 8 2 2" xfId="1152"/>
    <cellStyle name="Comma 2 3 8 3" xfId="1153"/>
    <cellStyle name="Comma 2 3 9" xfId="1154"/>
    <cellStyle name="Comma 2 3 9 2" xfId="1155"/>
    <cellStyle name="Comma 2 4" xfId="198"/>
    <cellStyle name="Comma 2 4 2" xfId="332"/>
    <cellStyle name="Comma 2 4 2 2" xfId="425"/>
    <cellStyle name="Comma 2 4 2 2 2" xfId="595"/>
    <cellStyle name="Comma 2 4 2 2 2 2" xfId="1156"/>
    <cellStyle name="Comma 2 4 2 2 2 2 2" xfId="1157"/>
    <cellStyle name="Comma 2 4 2 2 2 2 2 2" xfId="1158"/>
    <cellStyle name="Comma 2 4 2 2 2 2 3" xfId="1159"/>
    <cellStyle name="Comma 2 4 2 2 2 3" xfId="1160"/>
    <cellStyle name="Comma 2 4 2 2 2 3 2" xfId="1161"/>
    <cellStyle name="Comma 2 4 2 2 2 3 2 2" xfId="1162"/>
    <cellStyle name="Comma 2 4 2 2 2 3 3" xfId="1163"/>
    <cellStyle name="Comma 2 4 2 2 2 4" xfId="1164"/>
    <cellStyle name="Comma 2 4 2 2 2 4 2" xfId="1165"/>
    <cellStyle name="Comma 2 4 2 2 2 5" xfId="1166"/>
    <cellStyle name="Comma 2 4 2 2 3" xfId="1167"/>
    <cellStyle name="Comma 2 4 2 2 3 2" xfId="1168"/>
    <cellStyle name="Comma 2 4 2 2 3 2 2" xfId="1169"/>
    <cellStyle name="Comma 2 4 2 2 3 3" xfId="1170"/>
    <cellStyle name="Comma 2 4 2 2 4" xfId="1171"/>
    <cellStyle name="Comma 2 4 2 2 4 2" xfId="1172"/>
    <cellStyle name="Comma 2 4 2 2 4 2 2" xfId="1173"/>
    <cellStyle name="Comma 2 4 2 2 4 3" xfId="1174"/>
    <cellStyle name="Comma 2 4 2 2 5" xfId="1175"/>
    <cellStyle name="Comma 2 4 2 2 5 2" xfId="1176"/>
    <cellStyle name="Comma 2 4 2 2 5 2 2" xfId="1177"/>
    <cellStyle name="Comma 2 4 2 2 5 3" xfId="1178"/>
    <cellStyle name="Comma 2 4 2 2 6" xfId="1179"/>
    <cellStyle name="Comma 2 4 2 2 6 2" xfId="1180"/>
    <cellStyle name="Comma 2 4 2 2 7" xfId="1181"/>
    <cellStyle name="Comma 2 4 2 3" xfId="509"/>
    <cellStyle name="Comma 2 4 2 3 2" xfId="1182"/>
    <cellStyle name="Comma 2 4 2 3 2 2" xfId="1183"/>
    <cellStyle name="Comma 2 4 2 3 2 2 2" xfId="1184"/>
    <cellStyle name="Comma 2 4 2 3 2 3" xfId="1185"/>
    <cellStyle name="Comma 2 4 2 3 3" xfId="1186"/>
    <cellStyle name="Comma 2 4 2 3 3 2" xfId="1187"/>
    <cellStyle name="Comma 2 4 2 3 3 2 2" xfId="1188"/>
    <cellStyle name="Comma 2 4 2 3 3 3" xfId="1189"/>
    <cellStyle name="Comma 2 4 2 3 4" xfId="1190"/>
    <cellStyle name="Comma 2 4 2 3 4 2" xfId="1191"/>
    <cellStyle name="Comma 2 4 2 3 5" xfId="1192"/>
    <cellStyle name="Comma 2 4 2 4" xfId="1193"/>
    <cellStyle name="Comma 2 4 2 4 2" xfId="1194"/>
    <cellStyle name="Comma 2 4 2 4 2 2" xfId="1195"/>
    <cellStyle name="Comma 2 4 2 4 3" xfId="1196"/>
    <cellStyle name="Comma 2 4 2 5" xfId="1197"/>
    <cellStyle name="Comma 2 4 2 5 2" xfId="1198"/>
    <cellStyle name="Comma 2 4 2 5 2 2" xfId="1199"/>
    <cellStyle name="Comma 2 4 2 5 3" xfId="1200"/>
    <cellStyle name="Comma 2 4 2 6" xfId="1201"/>
    <cellStyle name="Comma 2 4 2 6 2" xfId="1202"/>
    <cellStyle name="Comma 2 4 2 6 2 2" xfId="1203"/>
    <cellStyle name="Comma 2 4 2 6 3" xfId="1204"/>
    <cellStyle name="Comma 2 4 2 7" xfId="1205"/>
    <cellStyle name="Comma 2 4 2 7 2" xfId="1206"/>
    <cellStyle name="Comma 2 4 2 8" xfId="1207"/>
    <cellStyle name="Comma 2 4 3" xfId="424"/>
    <cellStyle name="Comma 2 4 3 2" xfId="594"/>
    <cellStyle name="Comma 2 4 3 2 2" xfId="1208"/>
    <cellStyle name="Comma 2 4 3 2 2 2" xfId="1209"/>
    <cellStyle name="Comma 2 4 3 2 2 2 2" xfId="1210"/>
    <cellStyle name="Comma 2 4 3 2 2 3" xfId="1211"/>
    <cellStyle name="Comma 2 4 3 2 3" xfId="1212"/>
    <cellStyle name="Comma 2 4 3 2 3 2" xfId="1213"/>
    <cellStyle name="Comma 2 4 3 2 3 2 2" xfId="1214"/>
    <cellStyle name="Comma 2 4 3 2 3 3" xfId="1215"/>
    <cellStyle name="Comma 2 4 3 2 4" xfId="1216"/>
    <cellStyle name="Comma 2 4 3 2 4 2" xfId="1217"/>
    <cellStyle name="Comma 2 4 3 2 5" xfId="1218"/>
    <cellStyle name="Comma 2 4 3 3" xfId="1219"/>
    <cellStyle name="Comma 2 4 3 3 2" xfId="1220"/>
    <cellStyle name="Comma 2 4 3 3 2 2" xfId="1221"/>
    <cellStyle name="Comma 2 4 3 3 3" xfId="1222"/>
    <cellStyle name="Comma 2 4 3 4" xfId="1223"/>
    <cellStyle name="Comma 2 4 3 4 2" xfId="1224"/>
    <cellStyle name="Comma 2 4 3 4 2 2" xfId="1225"/>
    <cellStyle name="Comma 2 4 3 4 3" xfId="1226"/>
    <cellStyle name="Comma 2 4 3 5" xfId="1227"/>
    <cellStyle name="Comma 2 4 3 5 2" xfId="1228"/>
    <cellStyle name="Comma 2 4 3 5 2 2" xfId="1229"/>
    <cellStyle name="Comma 2 4 3 5 3" xfId="1230"/>
    <cellStyle name="Comma 2 4 3 6" xfId="1231"/>
    <cellStyle name="Comma 2 4 3 6 2" xfId="1232"/>
    <cellStyle name="Comma 2 4 3 7" xfId="1233"/>
    <cellStyle name="Comma 2 4 4" xfId="508"/>
    <cellStyle name="Comma 2 4 4 2" xfId="1234"/>
    <cellStyle name="Comma 2 4 4 2 2" xfId="1235"/>
    <cellStyle name="Comma 2 4 4 2 2 2" xfId="1236"/>
    <cellStyle name="Comma 2 4 4 2 3" xfId="1237"/>
    <cellStyle name="Comma 2 4 4 3" xfId="1238"/>
    <cellStyle name="Comma 2 4 4 3 2" xfId="1239"/>
    <cellStyle name="Comma 2 4 4 3 2 2" xfId="1240"/>
    <cellStyle name="Comma 2 4 4 3 3" xfId="1241"/>
    <cellStyle name="Comma 2 4 4 4" xfId="1242"/>
    <cellStyle name="Comma 2 4 4 4 2" xfId="1243"/>
    <cellStyle name="Comma 2 4 4 5" xfId="1244"/>
    <cellStyle name="Comma 2 4 5" xfId="1245"/>
    <cellStyle name="Comma 2 4 5 2" xfId="1246"/>
    <cellStyle name="Comma 2 4 5 2 2" xfId="1247"/>
    <cellStyle name="Comma 2 4 5 3" xfId="1248"/>
    <cellStyle name="Comma 2 4 6" xfId="1249"/>
    <cellStyle name="Comma 2 4 6 2" xfId="1250"/>
    <cellStyle name="Comma 2 4 6 2 2" xfId="1251"/>
    <cellStyle name="Comma 2 4 6 3" xfId="1252"/>
    <cellStyle name="Comma 2 4 7" xfId="1253"/>
    <cellStyle name="Comma 2 4 7 2" xfId="1254"/>
    <cellStyle name="Comma 2 4 7 2 2" xfId="1255"/>
    <cellStyle name="Comma 2 4 7 3" xfId="1256"/>
    <cellStyle name="Comma 2 4 8" xfId="1257"/>
    <cellStyle name="Comma 2 4 8 2" xfId="1258"/>
    <cellStyle name="Comma 2 4 9" xfId="1259"/>
    <cellStyle name="Comma 2 5" xfId="333"/>
    <cellStyle name="Comma 2 5 2" xfId="334"/>
    <cellStyle name="Comma 2 5 2 2" xfId="427"/>
    <cellStyle name="Comma 2 5 2 2 2" xfId="597"/>
    <cellStyle name="Comma 2 5 2 2 2 2" xfId="1260"/>
    <cellStyle name="Comma 2 5 2 2 2 2 2" xfId="1261"/>
    <cellStyle name="Comma 2 5 2 2 2 3" xfId="1262"/>
    <cellStyle name="Comma 2 5 2 2 3" xfId="1263"/>
    <cellStyle name="Comma 2 5 2 2 3 2" xfId="1264"/>
    <cellStyle name="Comma 2 5 2 2 3 2 2" xfId="1265"/>
    <cellStyle name="Comma 2 5 2 2 3 3" xfId="1266"/>
    <cellStyle name="Comma 2 5 2 2 4" xfId="1267"/>
    <cellStyle name="Comma 2 5 2 2 4 2" xfId="1268"/>
    <cellStyle name="Comma 2 5 2 2 5" xfId="1269"/>
    <cellStyle name="Comma 2 5 2 3" xfId="511"/>
    <cellStyle name="Comma 2 5 2 3 2" xfId="1270"/>
    <cellStyle name="Comma 2 5 2 3 2 2" xfId="1271"/>
    <cellStyle name="Comma 2 5 2 3 3" xfId="1272"/>
    <cellStyle name="Comma 2 5 2 4" xfId="1273"/>
    <cellStyle name="Comma 2 5 2 4 2" xfId="1274"/>
    <cellStyle name="Comma 2 5 2 4 2 2" xfId="1275"/>
    <cellStyle name="Comma 2 5 2 4 3" xfId="1276"/>
    <cellStyle name="Comma 2 5 2 5" xfId="1277"/>
    <cellStyle name="Comma 2 5 2 5 2" xfId="1278"/>
    <cellStyle name="Comma 2 5 2 5 2 2" xfId="1279"/>
    <cellStyle name="Comma 2 5 2 5 3" xfId="1280"/>
    <cellStyle name="Comma 2 5 2 6" xfId="1281"/>
    <cellStyle name="Comma 2 5 2 6 2" xfId="1282"/>
    <cellStyle name="Comma 2 5 2 7" xfId="1283"/>
    <cellStyle name="Comma 2 5 3" xfId="426"/>
    <cellStyle name="Comma 2 5 3 2" xfId="596"/>
    <cellStyle name="Comma 2 5 3 2 2" xfId="1284"/>
    <cellStyle name="Comma 2 5 3 2 2 2" xfId="1285"/>
    <cellStyle name="Comma 2 5 3 2 3" xfId="1286"/>
    <cellStyle name="Comma 2 5 3 3" xfId="1287"/>
    <cellStyle name="Comma 2 5 3 3 2" xfId="1288"/>
    <cellStyle name="Comma 2 5 3 3 2 2" xfId="1289"/>
    <cellStyle name="Comma 2 5 3 3 3" xfId="1290"/>
    <cellStyle name="Comma 2 5 3 4" xfId="1291"/>
    <cellStyle name="Comma 2 5 3 4 2" xfId="1292"/>
    <cellStyle name="Comma 2 5 3 5" xfId="1293"/>
    <cellStyle name="Comma 2 5 4" xfId="510"/>
    <cellStyle name="Comma 2 5 4 2" xfId="1294"/>
    <cellStyle name="Comma 2 5 4 2 2" xfId="1295"/>
    <cellStyle name="Comma 2 5 4 3" xfId="1296"/>
    <cellStyle name="Comma 2 5 5" xfId="1297"/>
    <cellStyle name="Comma 2 5 5 2" xfId="1298"/>
    <cellStyle name="Comma 2 5 5 2 2" xfId="1299"/>
    <cellStyle name="Comma 2 5 5 3" xfId="1300"/>
    <cellStyle name="Comma 2 5 6" xfId="1301"/>
    <cellStyle name="Comma 2 5 6 2" xfId="1302"/>
    <cellStyle name="Comma 2 5 6 2 2" xfId="1303"/>
    <cellStyle name="Comma 2 5 6 3" xfId="1304"/>
    <cellStyle name="Comma 2 5 7" xfId="1305"/>
    <cellStyle name="Comma 2 5 7 2" xfId="1306"/>
    <cellStyle name="Comma 2 5 8" xfId="1307"/>
    <cellStyle name="Comma 2 6" xfId="335"/>
    <cellStyle name="Comma 2 6 2" xfId="428"/>
    <cellStyle name="Comma 2 6 2 2" xfId="598"/>
    <cellStyle name="Comma 2 6 2 2 2" xfId="1308"/>
    <cellStyle name="Comma 2 6 2 2 2 2" xfId="1309"/>
    <cellStyle name="Comma 2 6 2 2 3" xfId="1310"/>
    <cellStyle name="Comma 2 6 2 3" xfId="1311"/>
    <cellStyle name="Comma 2 6 2 3 2" xfId="1312"/>
    <cellStyle name="Comma 2 6 2 3 2 2" xfId="1313"/>
    <cellStyle name="Comma 2 6 2 3 3" xfId="1314"/>
    <cellStyle name="Comma 2 6 2 4" xfId="1315"/>
    <cellStyle name="Comma 2 6 2 4 2" xfId="1316"/>
    <cellStyle name="Comma 2 6 2 5" xfId="1317"/>
    <cellStyle name="Comma 2 6 3" xfId="512"/>
    <cellStyle name="Comma 2 6 3 2" xfId="1318"/>
    <cellStyle name="Comma 2 6 3 2 2" xfId="1319"/>
    <cellStyle name="Comma 2 6 3 3" xfId="1320"/>
    <cellStyle name="Comma 2 6 4" xfId="1321"/>
    <cellStyle name="Comma 2 6 4 2" xfId="1322"/>
    <cellStyle name="Comma 2 6 4 2 2" xfId="1323"/>
    <cellStyle name="Comma 2 6 4 3" xfId="1324"/>
    <cellStyle name="Comma 2 6 5" xfId="1325"/>
    <cellStyle name="Comma 2 6 5 2" xfId="1326"/>
    <cellStyle name="Comma 2 6 5 2 2" xfId="1327"/>
    <cellStyle name="Comma 2 6 5 3" xfId="1328"/>
    <cellStyle name="Comma 2 6 6" xfId="1329"/>
    <cellStyle name="Comma 2 6 6 2" xfId="1330"/>
    <cellStyle name="Comma 2 6 7" xfId="1331"/>
    <cellStyle name="Comma 2 7" xfId="417"/>
    <cellStyle name="Comma 2 7 2" xfId="587"/>
    <cellStyle name="Comma 2 7 2 2" xfId="1332"/>
    <cellStyle name="Comma 2 7 2 2 2" xfId="1333"/>
    <cellStyle name="Comma 2 7 2 3" xfId="1334"/>
    <cellStyle name="Comma 2 7 3" xfId="1335"/>
    <cellStyle name="Comma 2 7 3 2" xfId="1336"/>
    <cellStyle name="Comma 2 7 3 2 2" xfId="1337"/>
    <cellStyle name="Comma 2 7 3 3" xfId="1338"/>
    <cellStyle name="Comma 2 7 4" xfId="1339"/>
    <cellStyle name="Comma 2 7 4 2" xfId="1340"/>
    <cellStyle name="Comma 2 7 5" xfId="1341"/>
    <cellStyle name="Comma 2 8" xfId="501"/>
    <cellStyle name="Comma 2 8 2" xfId="1342"/>
    <cellStyle name="Comma 2 8 2 2" xfId="1343"/>
    <cellStyle name="Comma 2 8 3" xfId="1344"/>
    <cellStyle name="Comma 2 9" xfId="1345"/>
    <cellStyle name="Comma 2 9 2" xfId="1346"/>
    <cellStyle name="Comma 2 9 2 2" xfId="1347"/>
    <cellStyle name="Comma 2 9 3" xfId="1348"/>
    <cellStyle name="Comma 3" xfId="6"/>
    <cellStyle name="Comma 3 2" xfId="7"/>
    <cellStyle name="Comma 3 2 2" xfId="201"/>
    <cellStyle name="Comma 3 2 2 2" xfId="338"/>
    <cellStyle name="Comma 3 2 2 2 2" xfId="430"/>
    <cellStyle name="Comma 3 2 2 2 2 2" xfId="600"/>
    <cellStyle name="Comma 3 2 2 2 2 2 2" xfId="1349"/>
    <cellStyle name="Comma 3 2 2 2 2 2 2 2" xfId="1350"/>
    <cellStyle name="Comma 3 2 2 2 2 2 2 2 2" xfId="1351"/>
    <cellStyle name="Comma 3 2 2 2 2 2 2 3" xfId="1352"/>
    <cellStyle name="Comma 3 2 2 2 2 2 3" xfId="1353"/>
    <cellStyle name="Comma 3 2 2 2 2 2 3 2" xfId="1354"/>
    <cellStyle name="Comma 3 2 2 2 2 2 3 2 2" xfId="1355"/>
    <cellStyle name="Comma 3 2 2 2 2 2 3 3" xfId="1356"/>
    <cellStyle name="Comma 3 2 2 2 2 2 4" xfId="1357"/>
    <cellStyle name="Comma 3 2 2 2 2 2 4 2" xfId="1358"/>
    <cellStyle name="Comma 3 2 2 2 2 2 5" xfId="1359"/>
    <cellStyle name="Comma 3 2 2 2 2 3" xfId="1360"/>
    <cellStyle name="Comma 3 2 2 2 2 3 2" xfId="1361"/>
    <cellStyle name="Comma 3 2 2 2 2 3 2 2" xfId="1362"/>
    <cellStyle name="Comma 3 2 2 2 2 3 3" xfId="1363"/>
    <cellStyle name="Comma 3 2 2 2 2 4" xfId="1364"/>
    <cellStyle name="Comma 3 2 2 2 2 4 2" xfId="1365"/>
    <cellStyle name="Comma 3 2 2 2 2 4 2 2" xfId="1366"/>
    <cellStyle name="Comma 3 2 2 2 2 4 3" xfId="1367"/>
    <cellStyle name="Comma 3 2 2 2 2 5" xfId="1368"/>
    <cellStyle name="Comma 3 2 2 2 2 5 2" xfId="1369"/>
    <cellStyle name="Comma 3 2 2 2 2 5 2 2" xfId="1370"/>
    <cellStyle name="Comma 3 2 2 2 2 5 3" xfId="1371"/>
    <cellStyle name="Comma 3 2 2 2 2 6" xfId="1372"/>
    <cellStyle name="Comma 3 2 2 2 2 6 2" xfId="1373"/>
    <cellStyle name="Comma 3 2 2 2 2 7" xfId="1374"/>
    <cellStyle name="Comma 3 2 2 2 3" xfId="514"/>
    <cellStyle name="Comma 3 2 2 2 3 2" xfId="1375"/>
    <cellStyle name="Comma 3 2 2 2 3 2 2" xfId="1376"/>
    <cellStyle name="Comma 3 2 2 2 3 2 2 2" xfId="1377"/>
    <cellStyle name="Comma 3 2 2 2 3 2 3" xfId="1378"/>
    <cellStyle name="Comma 3 2 2 2 3 3" xfId="1379"/>
    <cellStyle name="Comma 3 2 2 2 3 3 2" xfId="1380"/>
    <cellStyle name="Comma 3 2 2 2 3 3 2 2" xfId="1381"/>
    <cellStyle name="Comma 3 2 2 2 3 3 3" xfId="1382"/>
    <cellStyle name="Comma 3 2 2 2 3 4" xfId="1383"/>
    <cellStyle name="Comma 3 2 2 2 3 4 2" xfId="1384"/>
    <cellStyle name="Comma 3 2 2 2 3 5" xfId="1385"/>
    <cellStyle name="Comma 3 2 2 2 4" xfId="1386"/>
    <cellStyle name="Comma 3 2 2 2 4 2" xfId="1387"/>
    <cellStyle name="Comma 3 2 2 2 4 2 2" xfId="1388"/>
    <cellStyle name="Comma 3 2 2 2 4 3" xfId="1389"/>
    <cellStyle name="Comma 3 2 2 2 5" xfId="1390"/>
    <cellStyle name="Comma 3 2 2 2 5 2" xfId="1391"/>
    <cellStyle name="Comma 3 2 2 2 5 2 2" xfId="1392"/>
    <cellStyle name="Comma 3 2 2 2 5 3" xfId="1393"/>
    <cellStyle name="Comma 3 2 2 2 6" xfId="1394"/>
    <cellStyle name="Comma 3 2 2 2 6 2" xfId="1395"/>
    <cellStyle name="Comma 3 2 2 2 6 2 2" xfId="1396"/>
    <cellStyle name="Comma 3 2 2 2 6 3" xfId="1397"/>
    <cellStyle name="Comma 3 2 2 2 7" xfId="1398"/>
    <cellStyle name="Comma 3 2 2 2 7 2" xfId="1399"/>
    <cellStyle name="Comma 3 2 2 2 8" xfId="1400"/>
    <cellStyle name="Comma 3 2 2 3" xfId="429"/>
    <cellStyle name="Comma 3 2 2 3 2" xfId="599"/>
    <cellStyle name="Comma 3 2 2 3 2 2" xfId="1401"/>
    <cellStyle name="Comma 3 2 2 3 2 2 2" xfId="1402"/>
    <cellStyle name="Comma 3 2 2 3 2 2 2 2" xfId="1403"/>
    <cellStyle name="Comma 3 2 2 3 2 2 3" xfId="1404"/>
    <cellStyle name="Comma 3 2 2 3 2 3" xfId="1405"/>
    <cellStyle name="Comma 3 2 2 3 2 3 2" xfId="1406"/>
    <cellStyle name="Comma 3 2 2 3 2 3 2 2" xfId="1407"/>
    <cellStyle name="Comma 3 2 2 3 2 3 3" xfId="1408"/>
    <cellStyle name="Comma 3 2 2 3 2 4" xfId="1409"/>
    <cellStyle name="Comma 3 2 2 3 2 4 2" xfId="1410"/>
    <cellStyle name="Comma 3 2 2 3 2 5" xfId="1411"/>
    <cellStyle name="Comma 3 2 2 3 3" xfId="1412"/>
    <cellStyle name="Comma 3 2 2 3 3 2" xfId="1413"/>
    <cellStyle name="Comma 3 2 2 3 3 2 2" xfId="1414"/>
    <cellStyle name="Comma 3 2 2 3 3 3" xfId="1415"/>
    <cellStyle name="Comma 3 2 2 3 4" xfId="1416"/>
    <cellStyle name="Comma 3 2 2 3 4 2" xfId="1417"/>
    <cellStyle name="Comma 3 2 2 3 4 2 2" xfId="1418"/>
    <cellStyle name="Comma 3 2 2 3 4 3" xfId="1419"/>
    <cellStyle name="Comma 3 2 2 3 5" xfId="1420"/>
    <cellStyle name="Comma 3 2 2 3 5 2" xfId="1421"/>
    <cellStyle name="Comma 3 2 2 3 5 2 2" xfId="1422"/>
    <cellStyle name="Comma 3 2 2 3 5 3" xfId="1423"/>
    <cellStyle name="Comma 3 2 2 3 6" xfId="1424"/>
    <cellStyle name="Comma 3 2 2 3 6 2" xfId="1425"/>
    <cellStyle name="Comma 3 2 2 3 7" xfId="1426"/>
    <cellStyle name="Comma 3 2 2 4" xfId="513"/>
    <cellStyle name="Comma 3 2 2 4 2" xfId="1427"/>
    <cellStyle name="Comma 3 2 2 4 2 2" xfId="1428"/>
    <cellStyle name="Comma 3 2 2 4 2 2 2" xfId="1429"/>
    <cellStyle name="Comma 3 2 2 4 2 3" xfId="1430"/>
    <cellStyle name="Comma 3 2 2 4 3" xfId="1431"/>
    <cellStyle name="Comma 3 2 2 4 3 2" xfId="1432"/>
    <cellStyle name="Comma 3 2 2 4 3 2 2" xfId="1433"/>
    <cellStyle name="Comma 3 2 2 4 3 3" xfId="1434"/>
    <cellStyle name="Comma 3 2 2 4 4" xfId="1435"/>
    <cellStyle name="Comma 3 2 2 4 4 2" xfId="1436"/>
    <cellStyle name="Comma 3 2 2 4 5" xfId="1437"/>
    <cellStyle name="Comma 3 2 2 5" xfId="1438"/>
    <cellStyle name="Comma 3 2 2 5 2" xfId="1439"/>
    <cellStyle name="Comma 3 2 2 5 2 2" xfId="1440"/>
    <cellStyle name="Comma 3 2 2 5 3" xfId="1441"/>
    <cellStyle name="Comma 3 2 2 6" xfId="1442"/>
    <cellStyle name="Comma 3 2 2 6 2" xfId="1443"/>
    <cellStyle name="Comma 3 2 2 6 2 2" xfId="1444"/>
    <cellStyle name="Comma 3 2 2 6 3" xfId="1445"/>
    <cellStyle name="Comma 3 2 2 7" xfId="1446"/>
    <cellStyle name="Comma 3 2 2 7 2" xfId="1447"/>
    <cellStyle name="Comma 3 2 2 7 2 2" xfId="1448"/>
    <cellStyle name="Comma 3 2 2 7 3" xfId="1449"/>
    <cellStyle name="Comma 3 2 2 8" xfId="1450"/>
    <cellStyle name="Comma 3 2 2 8 2" xfId="1451"/>
    <cellStyle name="Comma 3 2 2 9" xfId="1452"/>
    <cellStyle name="Comma 3 2 3" xfId="235"/>
    <cellStyle name="Comma 3 2 3 2" xfId="340"/>
    <cellStyle name="Comma 3 2 3 2 2" xfId="432"/>
    <cellStyle name="Comma 3 2 3 2 2 2" xfId="602"/>
    <cellStyle name="Comma 3 2 3 2 3" xfId="516"/>
    <cellStyle name="Comma 3 2 3 3" xfId="431"/>
    <cellStyle name="Comma 3 2 3 3 2" xfId="601"/>
    <cellStyle name="Comma 3 2 3 4" xfId="515"/>
    <cellStyle name="Comma 3 2 3 5" xfId="1453"/>
    <cellStyle name="Comma 3 2 3 6" xfId="339"/>
    <cellStyle name="Comma 3 2 4" xfId="173"/>
    <cellStyle name="Comma 3 2 4 2" xfId="835"/>
    <cellStyle name="Comma 3 2 4 3" xfId="674"/>
    <cellStyle name="Comma 3 2 5" xfId="673"/>
    <cellStyle name="Comma 3 2 5 2" xfId="834"/>
    <cellStyle name="Comma 3 2 6" xfId="337"/>
    <cellStyle name="Comma 3 3" xfId="200"/>
    <cellStyle name="Comma 3 3 2" xfId="341"/>
    <cellStyle name="Comma 3 3 2 2" xfId="434"/>
    <cellStyle name="Comma 3 3 2 2 2" xfId="604"/>
    <cellStyle name="Comma 3 3 2 2 2 2" xfId="1454"/>
    <cellStyle name="Comma 3 3 2 2 2 2 2" xfId="1455"/>
    <cellStyle name="Comma 3 3 2 2 2 2 2 2" xfId="1456"/>
    <cellStyle name="Comma 3 3 2 2 2 2 3" xfId="1457"/>
    <cellStyle name="Comma 3 3 2 2 2 3" xfId="1458"/>
    <cellStyle name="Comma 3 3 2 2 2 3 2" xfId="1459"/>
    <cellStyle name="Comma 3 3 2 2 2 3 2 2" xfId="1460"/>
    <cellStyle name="Comma 3 3 2 2 2 3 3" xfId="1461"/>
    <cellStyle name="Comma 3 3 2 2 2 4" xfId="1462"/>
    <cellStyle name="Comma 3 3 2 2 2 4 2" xfId="1463"/>
    <cellStyle name="Comma 3 3 2 2 2 5" xfId="1464"/>
    <cellStyle name="Comma 3 3 2 2 3" xfId="1465"/>
    <cellStyle name="Comma 3 3 2 2 3 2" xfId="1466"/>
    <cellStyle name="Comma 3 3 2 2 3 2 2" xfId="1467"/>
    <cellStyle name="Comma 3 3 2 2 3 3" xfId="1468"/>
    <cellStyle name="Comma 3 3 2 2 4" xfId="1469"/>
    <cellStyle name="Comma 3 3 2 2 4 2" xfId="1470"/>
    <cellStyle name="Comma 3 3 2 2 4 2 2" xfId="1471"/>
    <cellStyle name="Comma 3 3 2 2 4 3" xfId="1472"/>
    <cellStyle name="Comma 3 3 2 2 5" xfId="1473"/>
    <cellStyle name="Comma 3 3 2 2 5 2" xfId="1474"/>
    <cellStyle name="Comma 3 3 2 2 5 2 2" xfId="1475"/>
    <cellStyle name="Comma 3 3 2 2 5 3" xfId="1476"/>
    <cellStyle name="Comma 3 3 2 2 6" xfId="1477"/>
    <cellStyle name="Comma 3 3 2 2 6 2" xfId="1478"/>
    <cellStyle name="Comma 3 3 2 2 7" xfId="1479"/>
    <cellStyle name="Comma 3 3 2 3" xfId="518"/>
    <cellStyle name="Comma 3 3 2 3 2" xfId="1480"/>
    <cellStyle name="Comma 3 3 2 3 2 2" xfId="1481"/>
    <cellStyle name="Comma 3 3 2 3 2 2 2" xfId="1482"/>
    <cellStyle name="Comma 3 3 2 3 2 3" xfId="1483"/>
    <cellStyle name="Comma 3 3 2 3 3" xfId="1484"/>
    <cellStyle name="Comma 3 3 2 3 3 2" xfId="1485"/>
    <cellStyle name="Comma 3 3 2 3 3 2 2" xfId="1486"/>
    <cellStyle name="Comma 3 3 2 3 3 3" xfId="1487"/>
    <cellStyle name="Comma 3 3 2 3 4" xfId="1488"/>
    <cellStyle name="Comma 3 3 2 3 4 2" xfId="1489"/>
    <cellStyle name="Comma 3 3 2 3 5" xfId="1490"/>
    <cellStyle name="Comma 3 3 2 4" xfId="1491"/>
    <cellStyle name="Comma 3 3 2 4 2" xfId="1492"/>
    <cellStyle name="Comma 3 3 2 4 2 2" xfId="1493"/>
    <cellStyle name="Comma 3 3 2 4 3" xfId="1494"/>
    <cellStyle name="Comma 3 3 2 5" xfId="1495"/>
    <cellStyle name="Comma 3 3 2 5 2" xfId="1496"/>
    <cellStyle name="Comma 3 3 2 5 2 2" xfId="1497"/>
    <cellStyle name="Comma 3 3 2 5 3" xfId="1498"/>
    <cellStyle name="Comma 3 3 2 6" xfId="1499"/>
    <cellStyle name="Comma 3 3 2 6 2" xfId="1500"/>
    <cellStyle name="Comma 3 3 2 6 2 2" xfId="1501"/>
    <cellStyle name="Comma 3 3 2 6 3" xfId="1502"/>
    <cellStyle name="Comma 3 3 2 7" xfId="1503"/>
    <cellStyle name="Comma 3 3 2 7 2" xfId="1504"/>
    <cellStyle name="Comma 3 3 2 8" xfId="1505"/>
    <cellStyle name="Comma 3 3 3" xfId="433"/>
    <cellStyle name="Comma 3 3 3 2" xfId="603"/>
    <cellStyle name="Comma 3 3 3 2 2" xfId="1506"/>
    <cellStyle name="Comma 3 3 3 2 2 2" xfId="1507"/>
    <cellStyle name="Comma 3 3 3 2 2 2 2" xfId="1508"/>
    <cellStyle name="Comma 3 3 3 2 2 3" xfId="1509"/>
    <cellStyle name="Comma 3 3 3 2 3" xfId="1510"/>
    <cellStyle name="Comma 3 3 3 2 3 2" xfId="1511"/>
    <cellStyle name="Comma 3 3 3 2 3 2 2" xfId="1512"/>
    <cellStyle name="Comma 3 3 3 2 3 3" xfId="1513"/>
    <cellStyle name="Comma 3 3 3 2 4" xfId="1514"/>
    <cellStyle name="Comma 3 3 3 2 4 2" xfId="1515"/>
    <cellStyle name="Comma 3 3 3 2 5" xfId="1516"/>
    <cellStyle name="Comma 3 3 3 3" xfId="1517"/>
    <cellStyle name="Comma 3 3 3 3 2" xfId="1518"/>
    <cellStyle name="Comma 3 3 3 3 2 2" xfId="1519"/>
    <cellStyle name="Comma 3 3 3 3 3" xfId="1520"/>
    <cellStyle name="Comma 3 3 3 4" xfId="1521"/>
    <cellStyle name="Comma 3 3 3 4 2" xfId="1522"/>
    <cellStyle name="Comma 3 3 3 4 2 2" xfId="1523"/>
    <cellStyle name="Comma 3 3 3 4 3" xfId="1524"/>
    <cellStyle name="Comma 3 3 3 5" xfId="1525"/>
    <cellStyle name="Comma 3 3 3 5 2" xfId="1526"/>
    <cellStyle name="Comma 3 3 3 5 2 2" xfId="1527"/>
    <cellStyle name="Comma 3 3 3 5 3" xfId="1528"/>
    <cellStyle name="Comma 3 3 3 6" xfId="1529"/>
    <cellStyle name="Comma 3 3 3 6 2" xfId="1530"/>
    <cellStyle name="Comma 3 3 3 7" xfId="1531"/>
    <cellStyle name="Comma 3 3 4" xfId="517"/>
    <cellStyle name="Comma 3 3 4 2" xfId="1532"/>
    <cellStyle name="Comma 3 3 4 2 2" xfId="1533"/>
    <cellStyle name="Comma 3 3 4 2 2 2" xfId="1534"/>
    <cellStyle name="Comma 3 3 4 2 3" xfId="1535"/>
    <cellStyle name="Comma 3 3 4 3" xfId="1536"/>
    <cellStyle name="Comma 3 3 4 3 2" xfId="1537"/>
    <cellStyle name="Comma 3 3 4 3 2 2" xfId="1538"/>
    <cellStyle name="Comma 3 3 4 3 3" xfId="1539"/>
    <cellStyle name="Comma 3 3 4 4" xfId="1540"/>
    <cellStyle name="Comma 3 3 4 4 2" xfId="1541"/>
    <cellStyle name="Comma 3 3 4 5" xfId="1542"/>
    <cellStyle name="Comma 3 3 5" xfId="1543"/>
    <cellStyle name="Comma 3 3 5 2" xfId="1544"/>
    <cellStyle name="Comma 3 3 5 2 2" xfId="1545"/>
    <cellStyle name="Comma 3 3 5 3" xfId="1546"/>
    <cellStyle name="Comma 3 3 6" xfId="1547"/>
    <cellStyle name="Comma 3 3 6 2" xfId="1548"/>
    <cellStyle name="Comma 3 3 6 2 2" xfId="1549"/>
    <cellStyle name="Comma 3 3 6 3" xfId="1550"/>
    <cellStyle name="Comma 3 3 7" xfId="1551"/>
    <cellStyle name="Comma 3 3 7 2" xfId="1552"/>
    <cellStyle name="Comma 3 3 7 2 2" xfId="1553"/>
    <cellStyle name="Comma 3 3 7 3" xfId="1554"/>
    <cellStyle name="Comma 3 3 8" xfId="1555"/>
    <cellStyle name="Comma 3 3 8 2" xfId="1556"/>
    <cellStyle name="Comma 3 3 9" xfId="1557"/>
    <cellStyle name="Comma 3 4" xfId="234"/>
    <cellStyle name="Comma 3 4 2" xfId="343"/>
    <cellStyle name="Comma 3 4 2 2" xfId="436"/>
    <cellStyle name="Comma 3 4 2 2 2" xfId="606"/>
    <cellStyle name="Comma 3 4 2 3" xfId="520"/>
    <cellStyle name="Comma 3 4 3" xfId="435"/>
    <cellStyle name="Comma 3 4 3 2" xfId="605"/>
    <cellStyle name="Comma 3 4 4" xfId="519"/>
    <cellStyle name="Comma 3 4 5" xfId="1558"/>
    <cellStyle name="Comma 3 4 6" xfId="342"/>
    <cellStyle name="Comma 3 5" xfId="172"/>
    <cellStyle name="Comma 3 5 2" xfId="836"/>
    <cellStyle name="Comma 3 5 3" xfId="675"/>
    <cellStyle name="Comma 3 6" xfId="672"/>
    <cellStyle name="Comma 3 6 2" xfId="833"/>
    <cellStyle name="Comma 3 7" xfId="336"/>
    <cellStyle name="Currency 2" xfId="8"/>
    <cellStyle name="Currency 2 2" xfId="9"/>
    <cellStyle name="Currency 3" xfId="10"/>
    <cellStyle name="Currency 3 2" xfId="11"/>
    <cellStyle name="Énfasis1 2" xfId="12"/>
    <cellStyle name="Énfasis1 3" xfId="13"/>
    <cellStyle name="Énfasis1 4" xfId="755"/>
    <cellStyle name="Énfasis1 5" xfId="345"/>
    <cellStyle name="Euro" xfId="14"/>
    <cellStyle name="Euro 2" xfId="15"/>
    <cellStyle name="Euro 2 2" xfId="16"/>
    <cellStyle name="Euro 2 2 2" xfId="757"/>
    <cellStyle name="Euro 2 3" xfId="756"/>
    <cellStyle name="Euro 3" xfId="17"/>
    <cellStyle name="Euro 4" xfId="18"/>
    <cellStyle name="Euro 4 2" xfId="758"/>
    <cellStyle name="Euro 5" xfId="19"/>
    <cellStyle name="Excel Built-in Normal" xfId="20"/>
    <cellStyle name="Excel Built-in Normal 2" xfId="299"/>
    <cellStyle name="Hipervínculo 2" xfId="21"/>
    <cellStyle name="Hipervínculo 2 2" xfId="22"/>
    <cellStyle name="Hipervínculo 3" xfId="23"/>
    <cellStyle name="Millares" xfId="24" builtinId="3"/>
    <cellStyle name="Millares [0] 2" xfId="300"/>
    <cellStyle name="Millares [0] 2 2" xfId="319"/>
    <cellStyle name="Millares [0] 2 2 2" xfId="3474"/>
    <cellStyle name="Millares [0] 2 2 3" xfId="3504"/>
    <cellStyle name="Millares [0] 2 3" xfId="325"/>
    <cellStyle name="Millares [0] 2 4" xfId="3486"/>
    <cellStyle name="Millares [0] 3" xfId="945"/>
    <cellStyle name="Millares [0] 3 2" xfId="3511"/>
    <cellStyle name="Millares [0] 3 3" xfId="3495"/>
    <cellStyle name="Millares [0] 4" xfId="3499"/>
    <cellStyle name="Millares [0] 5" xfId="3482"/>
    <cellStyle name="Millares 10" xfId="25"/>
    <cellStyle name="Millares 10 2" xfId="26"/>
    <cellStyle name="Millares 10 2 2" xfId="27"/>
    <cellStyle name="Millares 10 3" xfId="28"/>
    <cellStyle name="Millares 10 3 2" xfId="760"/>
    <cellStyle name="Millares 10 4" xfId="759"/>
    <cellStyle name="Millares 10 5" xfId="3506"/>
    <cellStyle name="Millares 10 6" xfId="323"/>
    <cellStyle name="Millares 10 6 2" xfId="3478"/>
    <cellStyle name="Millares 11" xfId="29"/>
    <cellStyle name="Millares 11 2" xfId="30"/>
    <cellStyle name="Millares 11 2 2" xfId="31"/>
    <cellStyle name="Millares 11 2 2 2" xfId="203"/>
    <cellStyle name="Millares 11 2 2 2 2" xfId="267"/>
    <cellStyle name="Millares 11 2 2 2 2 2" xfId="680"/>
    <cellStyle name="Millares 11 2 2 2 2 2 2" xfId="841"/>
    <cellStyle name="Millares 11 2 2 2 2 3" xfId="820"/>
    <cellStyle name="Millares 11 2 2 2 2 4" xfId="607"/>
    <cellStyle name="Millares 11 2 2 2 3" xfId="679"/>
    <cellStyle name="Millares 11 2 2 2 3 2" xfId="840"/>
    <cellStyle name="Millares 11 2 2 2 4" xfId="793"/>
    <cellStyle name="Millares 11 2 2 2 5" xfId="1561"/>
    <cellStyle name="Millares 11 2 2 2 6" xfId="437"/>
    <cellStyle name="Millares 11 2 2 3" xfId="238"/>
    <cellStyle name="Millares 11 2 2 3 2" xfId="681"/>
    <cellStyle name="Millares 11 2 2 3 2 2" xfId="842"/>
    <cellStyle name="Millares 11 2 2 3 3" xfId="806"/>
    <cellStyle name="Millares 11 2 2 3 4" xfId="1562"/>
    <cellStyle name="Millares 11 2 2 3 5" xfId="521"/>
    <cellStyle name="Millares 11 2 2 4" xfId="176"/>
    <cellStyle name="Millares 11 2 2 4 2" xfId="843"/>
    <cellStyle name="Millares 11 2 2 4 3" xfId="682"/>
    <cellStyle name="Millares 11 2 2 5" xfId="678"/>
    <cellStyle name="Millares 11 2 2 5 2" xfId="839"/>
    <cellStyle name="Millares 11 2 2 6" xfId="761"/>
    <cellStyle name="Millares 11 2 2 6 2" xfId="921"/>
    <cellStyle name="Millares 11 2 2 7" xfId="779"/>
    <cellStyle name="Millares 11 2 2 8" xfId="1560"/>
    <cellStyle name="Millares 11 2 2 9" xfId="349"/>
    <cellStyle name="Millares 11 2 3" xfId="32"/>
    <cellStyle name="Millares 11 2 3 2" xfId="350"/>
    <cellStyle name="Millares 11 2 3 2 2" xfId="439"/>
    <cellStyle name="Millares 11 2 3 2 2 2" xfId="609"/>
    <cellStyle name="Millares 11 2 3 2 2 2 2" xfId="1563"/>
    <cellStyle name="Millares 11 2 3 2 2 2 2 2" xfId="1564"/>
    <cellStyle name="Millares 11 2 3 2 2 2 2 2 2" xfId="1565"/>
    <cellStyle name="Millares 11 2 3 2 2 2 2 3" xfId="1566"/>
    <cellStyle name="Millares 11 2 3 2 2 2 3" xfId="1567"/>
    <cellStyle name="Millares 11 2 3 2 2 2 3 2" xfId="1568"/>
    <cellStyle name="Millares 11 2 3 2 2 2 3 2 2" xfId="1569"/>
    <cellStyle name="Millares 11 2 3 2 2 2 3 3" xfId="1570"/>
    <cellStyle name="Millares 11 2 3 2 2 2 4" xfId="1571"/>
    <cellStyle name="Millares 11 2 3 2 2 2 4 2" xfId="1572"/>
    <cellStyle name="Millares 11 2 3 2 2 2 5" xfId="1573"/>
    <cellStyle name="Millares 11 2 3 2 2 3" xfId="1574"/>
    <cellStyle name="Millares 11 2 3 2 2 3 2" xfId="1575"/>
    <cellStyle name="Millares 11 2 3 2 2 3 2 2" xfId="1576"/>
    <cellStyle name="Millares 11 2 3 2 2 3 3" xfId="1577"/>
    <cellStyle name="Millares 11 2 3 2 2 4" xfId="1578"/>
    <cellStyle name="Millares 11 2 3 2 2 4 2" xfId="1579"/>
    <cellStyle name="Millares 11 2 3 2 2 4 2 2" xfId="1580"/>
    <cellStyle name="Millares 11 2 3 2 2 4 3" xfId="1581"/>
    <cellStyle name="Millares 11 2 3 2 2 5" xfId="1582"/>
    <cellStyle name="Millares 11 2 3 2 2 5 2" xfId="1583"/>
    <cellStyle name="Millares 11 2 3 2 2 5 2 2" xfId="1584"/>
    <cellStyle name="Millares 11 2 3 2 2 5 3" xfId="1585"/>
    <cellStyle name="Millares 11 2 3 2 2 6" xfId="1586"/>
    <cellStyle name="Millares 11 2 3 2 2 6 2" xfId="1587"/>
    <cellStyle name="Millares 11 2 3 2 2 7" xfId="1588"/>
    <cellStyle name="Millares 11 2 3 2 3" xfId="523"/>
    <cellStyle name="Millares 11 2 3 2 3 2" xfId="1589"/>
    <cellStyle name="Millares 11 2 3 2 3 2 2" xfId="1590"/>
    <cellStyle name="Millares 11 2 3 2 3 2 2 2" xfId="1591"/>
    <cellStyle name="Millares 11 2 3 2 3 2 3" xfId="1592"/>
    <cellStyle name="Millares 11 2 3 2 3 3" xfId="1593"/>
    <cellStyle name="Millares 11 2 3 2 3 3 2" xfId="1594"/>
    <cellStyle name="Millares 11 2 3 2 3 3 2 2" xfId="1595"/>
    <cellStyle name="Millares 11 2 3 2 3 3 3" xfId="1596"/>
    <cellStyle name="Millares 11 2 3 2 3 4" xfId="1597"/>
    <cellStyle name="Millares 11 2 3 2 3 4 2" xfId="1598"/>
    <cellStyle name="Millares 11 2 3 2 3 5" xfId="1599"/>
    <cellStyle name="Millares 11 2 3 2 4" xfId="1600"/>
    <cellStyle name="Millares 11 2 3 2 4 2" xfId="1601"/>
    <cellStyle name="Millares 11 2 3 2 4 2 2" xfId="1602"/>
    <cellStyle name="Millares 11 2 3 2 4 3" xfId="1603"/>
    <cellStyle name="Millares 11 2 3 2 5" xfId="1604"/>
    <cellStyle name="Millares 11 2 3 2 5 2" xfId="1605"/>
    <cellStyle name="Millares 11 2 3 2 5 2 2" xfId="1606"/>
    <cellStyle name="Millares 11 2 3 2 5 3" xfId="1607"/>
    <cellStyle name="Millares 11 2 3 2 6" xfId="1608"/>
    <cellStyle name="Millares 11 2 3 2 6 2" xfId="1609"/>
    <cellStyle name="Millares 11 2 3 2 6 2 2" xfId="1610"/>
    <cellStyle name="Millares 11 2 3 2 6 3" xfId="1611"/>
    <cellStyle name="Millares 11 2 3 2 7" xfId="1612"/>
    <cellStyle name="Millares 11 2 3 2 7 2" xfId="1613"/>
    <cellStyle name="Millares 11 2 3 2 8" xfId="1614"/>
    <cellStyle name="Millares 11 2 3 3" xfId="438"/>
    <cellStyle name="Millares 11 2 3 3 2" xfId="608"/>
    <cellStyle name="Millares 11 2 3 3 2 2" xfId="1615"/>
    <cellStyle name="Millares 11 2 3 3 2 2 2" xfId="1616"/>
    <cellStyle name="Millares 11 2 3 3 2 2 2 2" xfId="1617"/>
    <cellStyle name="Millares 11 2 3 3 2 2 3" xfId="1618"/>
    <cellStyle name="Millares 11 2 3 3 2 3" xfId="1619"/>
    <cellStyle name="Millares 11 2 3 3 2 3 2" xfId="1620"/>
    <cellStyle name="Millares 11 2 3 3 2 3 2 2" xfId="1621"/>
    <cellStyle name="Millares 11 2 3 3 2 3 3" xfId="1622"/>
    <cellStyle name="Millares 11 2 3 3 2 4" xfId="1623"/>
    <cellStyle name="Millares 11 2 3 3 2 4 2" xfId="1624"/>
    <cellStyle name="Millares 11 2 3 3 2 5" xfId="1625"/>
    <cellStyle name="Millares 11 2 3 3 3" xfId="1626"/>
    <cellStyle name="Millares 11 2 3 3 3 2" xfId="1627"/>
    <cellStyle name="Millares 11 2 3 3 3 2 2" xfId="1628"/>
    <cellStyle name="Millares 11 2 3 3 3 3" xfId="1629"/>
    <cellStyle name="Millares 11 2 3 3 4" xfId="1630"/>
    <cellStyle name="Millares 11 2 3 3 4 2" xfId="1631"/>
    <cellStyle name="Millares 11 2 3 3 4 2 2" xfId="1632"/>
    <cellStyle name="Millares 11 2 3 3 4 3" xfId="1633"/>
    <cellStyle name="Millares 11 2 3 3 5" xfId="1634"/>
    <cellStyle name="Millares 11 2 3 3 5 2" xfId="1635"/>
    <cellStyle name="Millares 11 2 3 3 5 2 2" xfId="1636"/>
    <cellStyle name="Millares 11 2 3 3 5 3" xfId="1637"/>
    <cellStyle name="Millares 11 2 3 3 6" xfId="1638"/>
    <cellStyle name="Millares 11 2 3 3 6 2" xfId="1639"/>
    <cellStyle name="Millares 11 2 3 3 7" xfId="1640"/>
    <cellStyle name="Millares 11 2 3 4" xfId="522"/>
    <cellStyle name="Millares 11 2 3 4 2" xfId="1641"/>
    <cellStyle name="Millares 11 2 3 4 2 2" xfId="1642"/>
    <cellStyle name="Millares 11 2 3 4 2 2 2" xfId="1643"/>
    <cellStyle name="Millares 11 2 3 4 2 3" xfId="1644"/>
    <cellStyle name="Millares 11 2 3 4 3" xfId="1645"/>
    <cellStyle name="Millares 11 2 3 4 3 2" xfId="1646"/>
    <cellStyle name="Millares 11 2 3 4 3 2 2" xfId="1647"/>
    <cellStyle name="Millares 11 2 3 4 3 3" xfId="1648"/>
    <cellStyle name="Millares 11 2 3 4 4" xfId="1649"/>
    <cellStyle name="Millares 11 2 3 4 4 2" xfId="1650"/>
    <cellStyle name="Millares 11 2 3 4 5" xfId="1651"/>
    <cellStyle name="Millares 11 2 3 5" xfId="1652"/>
    <cellStyle name="Millares 11 2 3 5 2" xfId="1653"/>
    <cellStyle name="Millares 11 2 3 5 2 2" xfId="1654"/>
    <cellStyle name="Millares 11 2 3 5 3" xfId="1655"/>
    <cellStyle name="Millares 11 2 3 6" xfId="1656"/>
    <cellStyle name="Millares 11 2 3 6 2" xfId="1657"/>
    <cellStyle name="Millares 11 2 3 6 2 2" xfId="1658"/>
    <cellStyle name="Millares 11 2 3 6 3" xfId="1659"/>
    <cellStyle name="Millares 11 2 3 7" xfId="1660"/>
    <cellStyle name="Millares 11 2 3 7 2" xfId="1661"/>
    <cellStyle name="Millares 11 2 3 7 2 2" xfId="1662"/>
    <cellStyle name="Millares 11 2 3 7 3" xfId="1663"/>
    <cellStyle name="Millares 11 2 3 8" xfId="1664"/>
    <cellStyle name="Millares 11 2 3 8 2" xfId="1665"/>
    <cellStyle name="Millares 11 2 3 9" xfId="1666"/>
    <cellStyle name="Millares 11 2 4" xfId="237"/>
    <cellStyle name="Millares 11 2 4 2" xfId="352"/>
    <cellStyle name="Millares 11 2 4 2 2" xfId="441"/>
    <cellStyle name="Millares 11 2 4 2 2 2" xfId="611"/>
    <cellStyle name="Millares 11 2 4 2 3" xfId="525"/>
    <cellStyle name="Millares 11 2 4 3" xfId="440"/>
    <cellStyle name="Millares 11 2 4 3 2" xfId="610"/>
    <cellStyle name="Millares 11 2 4 4" xfId="524"/>
    <cellStyle name="Millares 11 2 4 5" xfId="1667"/>
    <cellStyle name="Millares 11 2 4 6" xfId="351"/>
    <cellStyle name="Millares 11 2 5" xfId="175"/>
    <cellStyle name="Millares 11 2 5 2" xfId="844"/>
    <cellStyle name="Millares 11 2 5 3" xfId="683"/>
    <cellStyle name="Millares 11 2 6" xfId="677"/>
    <cellStyle name="Millares 11 2 6 2" xfId="838"/>
    <cellStyle name="Millares 11 2 7" xfId="348"/>
    <cellStyle name="Millares 11 3" xfId="202"/>
    <cellStyle name="Millares 11 3 2" xfId="353"/>
    <cellStyle name="Millares 11 3 2 2" xfId="443"/>
    <cellStyle name="Millares 11 3 2 2 2" xfId="613"/>
    <cellStyle name="Millares 11 3 2 2 2 2" xfId="1668"/>
    <cellStyle name="Millares 11 3 2 2 2 2 2" xfId="1669"/>
    <cellStyle name="Millares 11 3 2 2 2 2 2 2" xfId="1670"/>
    <cellStyle name="Millares 11 3 2 2 2 2 3" xfId="1671"/>
    <cellStyle name="Millares 11 3 2 2 2 3" xfId="1672"/>
    <cellStyle name="Millares 11 3 2 2 2 3 2" xfId="1673"/>
    <cellStyle name="Millares 11 3 2 2 2 3 2 2" xfId="1674"/>
    <cellStyle name="Millares 11 3 2 2 2 3 3" xfId="1675"/>
    <cellStyle name="Millares 11 3 2 2 2 4" xfId="1676"/>
    <cellStyle name="Millares 11 3 2 2 2 4 2" xfId="1677"/>
    <cellStyle name="Millares 11 3 2 2 2 5" xfId="1678"/>
    <cellStyle name="Millares 11 3 2 2 3" xfId="1679"/>
    <cellStyle name="Millares 11 3 2 2 3 2" xfId="1680"/>
    <cellStyle name="Millares 11 3 2 2 3 2 2" xfId="1681"/>
    <cellStyle name="Millares 11 3 2 2 3 3" xfId="1682"/>
    <cellStyle name="Millares 11 3 2 2 4" xfId="1683"/>
    <cellStyle name="Millares 11 3 2 2 4 2" xfId="1684"/>
    <cellStyle name="Millares 11 3 2 2 4 2 2" xfId="1685"/>
    <cellStyle name="Millares 11 3 2 2 4 3" xfId="1686"/>
    <cellStyle name="Millares 11 3 2 2 5" xfId="1687"/>
    <cellStyle name="Millares 11 3 2 2 5 2" xfId="1688"/>
    <cellStyle name="Millares 11 3 2 2 5 2 2" xfId="1689"/>
    <cellStyle name="Millares 11 3 2 2 5 3" xfId="1690"/>
    <cellStyle name="Millares 11 3 2 2 6" xfId="1691"/>
    <cellStyle name="Millares 11 3 2 2 6 2" xfId="1692"/>
    <cellStyle name="Millares 11 3 2 2 7" xfId="1693"/>
    <cellStyle name="Millares 11 3 2 3" xfId="527"/>
    <cellStyle name="Millares 11 3 2 3 2" xfId="1694"/>
    <cellStyle name="Millares 11 3 2 3 2 2" xfId="1695"/>
    <cellStyle name="Millares 11 3 2 3 2 2 2" xfId="1696"/>
    <cellStyle name="Millares 11 3 2 3 2 3" xfId="1697"/>
    <cellStyle name="Millares 11 3 2 3 3" xfId="1698"/>
    <cellStyle name="Millares 11 3 2 3 3 2" xfId="1699"/>
    <cellStyle name="Millares 11 3 2 3 3 2 2" xfId="1700"/>
    <cellStyle name="Millares 11 3 2 3 3 3" xfId="1701"/>
    <cellStyle name="Millares 11 3 2 3 4" xfId="1702"/>
    <cellStyle name="Millares 11 3 2 3 4 2" xfId="1703"/>
    <cellStyle name="Millares 11 3 2 3 5" xfId="1704"/>
    <cellStyle name="Millares 11 3 2 4" xfId="1705"/>
    <cellStyle name="Millares 11 3 2 4 2" xfId="1706"/>
    <cellStyle name="Millares 11 3 2 4 2 2" xfId="1707"/>
    <cellStyle name="Millares 11 3 2 4 3" xfId="1708"/>
    <cellStyle name="Millares 11 3 2 5" xfId="1709"/>
    <cellStyle name="Millares 11 3 2 5 2" xfId="1710"/>
    <cellStyle name="Millares 11 3 2 5 2 2" xfId="1711"/>
    <cellStyle name="Millares 11 3 2 5 3" xfId="1712"/>
    <cellStyle name="Millares 11 3 2 6" xfId="1713"/>
    <cellStyle name="Millares 11 3 2 6 2" xfId="1714"/>
    <cellStyle name="Millares 11 3 2 6 2 2" xfId="1715"/>
    <cellStyle name="Millares 11 3 2 6 3" xfId="1716"/>
    <cellStyle name="Millares 11 3 2 7" xfId="1717"/>
    <cellStyle name="Millares 11 3 2 7 2" xfId="1718"/>
    <cellStyle name="Millares 11 3 2 8" xfId="1719"/>
    <cellStyle name="Millares 11 3 3" xfId="442"/>
    <cellStyle name="Millares 11 3 3 2" xfId="612"/>
    <cellStyle name="Millares 11 3 3 2 2" xfId="1720"/>
    <cellStyle name="Millares 11 3 3 2 2 2" xfId="1721"/>
    <cellStyle name="Millares 11 3 3 2 2 2 2" xfId="1722"/>
    <cellStyle name="Millares 11 3 3 2 2 3" xfId="1723"/>
    <cellStyle name="Millares 11 3 3 2 3" xfId="1724"/>
    <cellStyle name="Millares 11 3 3 2 3 2" xfId="1725"/>
    <cellStyle name="Millares 11 3 3 2 3 2 2" xfId="1726"/>
    <cellStyle name="Millares 11 3 3 2 3 3" xfId="1727"/>
    <cellStyle name="Millares 11 3 3 2 4" xfId="1728"/>
    <cellStyle name="Millares 11 3 3 2 4 2" xfId="1729"/>
    <cellStyle name="Millares 11 3 3 2 5" xfId="1730"/>
    <cellStyle name="Millares 11 3 3 3" xfId="1731"/>
    <cellStyle name="Millares 11 3 3 3 2" xfId="1732"/>
    <cellStyle name="Millares 11 3 3 3 2 2" xfId="1733"/>
    <cellStyle name="Millares 11 3 3 3 3" xfId="1734"/>
    <cellStyle name="Millares 11 3 3 4" xfId="1735"/>
    <cellStyle name="Millares 11 3 3 4 2" xfId="1736"/>
    <cellStyle name="Millares 11 3 3 4 2 2" xfId="1737"/>
    <cellStyle name="Millares 11 3 3 4 3" xfId="1738"/>
    <cellStyle name="Millares 11 3 3 5" xfId="1739"/>
    <cellStyle name="Millares 11 3 3 5 2" xfId="1740"/>
    <cellStyle name="Millares 11 3 3 5 2 2" xfId="1741"/>
    <cellStyle name="Millares 11 3 3 5 3" xfId="1742"/>
    <cellStyle name="Millares 11 3 3 6" xfId="1743"/>
    <cellStyle name="Millares 11 3 3 6 2" xfId="1744"/>
    <cellStyle name="Millares 11 3 3 7" xfId="1745"/>
    <cellStyle name="Millares 11 3 4" xfId="526"/>
    <cellStyle name="Millares 11 3 4 2" xfId="1746"/>
    <cellStyle name="Millares 11 3 4 2 2" xfId="1747"/>
    <cellStyle name="Millares 11 3 4 2 2 2" xfId="1748"/>
    <cellStyle name="Millares 11 3 4 2 3" xfId="1749"/>
    <cellStyle name="Millares 11 3 4 3" xfId="1750"/>
    <cellStyle name="Millares 11 3 4 3 2" xfId="1751"/>
    <cellStyle name="Millares 11 3 4 3 2 2" xfId="1752"/>
    <cellStyle name="Millares 11 3 4 3 3" xfId="1753"/>
    <cellStyle name="Millares 11 3 4 4" xfId="1754"/>
    <cellStyle name="Millares 11 3 4 4 2" xfId="1755"/>
    <cellStyle name="Millares 11 3 4 5" xfId="1756"/>
    <cellStyle name="Millares 11 3 5" xfId="1757"/>
    <cellStyle name="Millares 11 3 5 2" xfId="1758"/>
    <cellStyle name="Millares 11 3 5 2 2" xfId="1759"/>
    <cellStyle name="Millares 11 3 5 3" xfId="1760"/>
    <cellStyle name="Millares 11 3 6" xfId="1761"/>
    <cellStyle name="Millares 11 3 6 2" xfId="1762"/>
    <cellStyle name="Millares 11 3 6 2 2" xfId="1763"/>
    <cellStyle name="Millares 11 3 6 3" xfId="1764"/>
    <cellStyle name="Millares 11 3 7" xfId="1765"/>
    <cellStyle name="Millares 11 3 7 2" xfId="1766"/>
    <cellStyle name="Millares 11 3 7 2 2" xfId="1767"/>
    <cellStyle name="Millares 11 3 7 3" xfId="1768"/>
    <cellStyle name="Millares 11 3 8" xfId="1769"/>
    <cellStyle name="Millares 11 3 8 2" xfId="1770"/>
    <cellStyle name="Millares 11 3 9" xfId="1771"/>
    <cellStyle name="Millares 11 4" xfId="236"/>
    <cellStyle name="Millares 11 4 2" xfId="355"/>
    <cellStyle name="Millares 11 4 2 2" xfId="445"/>
    <cellStyle name="Millares 11 4 2 2 2" xfId="615"/>
    <cellStyle name="Millares 11 4 2 3" xfId="529"/>
    <cellStyle name="Millares 11 4 3" xfId="444"/>
    <cellStyle name="Millares 11 4 3 2" xfId="614"/>
    <cellStyle name="Millares 11 4 4" xfId="528"/>
    <cellStyle name="Millares 11 4 5" xfId="1772"/>
    <cellStyle name="Millares 11 4 6" xfId="354"/>
    <cellStyle name="Millares 11 5" xfId="174"/>
    <cellStyle name="Millares 11 5 2" xfId="845"/>
    <cellStyle name="Millares 11 5 3" xfId="684"/>
    <cellStyle name="Millares 11 6" xfId="676"/>
    <cellStyle name="Millares 11 6 2" xfId="837"/>
    <cellStyle name="Millares 11 7" xfId="347"/>
    <cellStyle name="Millares 12" xfId="33"/>
    <cellStyle name="Millares 12 2" xfId="34"/>
    <cellStyle name="Millares 12 3" xfId="35"/>
    <cellStyle name="Millares 12 4" xfId="414"/>
    <cellStyle name="Millares 13" xfId="36"/>
    <cellStyle name="Millares 13 2" xfId="204"/>
    <cellStyle name="Millares 13 2 2" xfId="357"/>
    <cellStyle name="Millares 13 2 2 2" xfId="447"/>
    <cellStyle name="Millares 13 2 2 2 2" xfId="617"/>
    <cellStyle name="Millares 13 2 2 2 2 2" xfId="1773"/>
    <cellStyle name="Millares 13 2 2 2 2 2 2" xfId="1774"/>
    <cellStyle name="Millares 13 2 2 2 2 2 2 2" xfId="1775"/>
    <cellStyle name="Millares 13 2 2 2 2 2 3" xfId="1776"/>
    <cellStyle name="Millares 13 2 2 2 2 3" xfId="1777"/>
    <cellStyle name="Millares 13 2 2 2 2 3 2" xfId="1778"/>
    <cellStyle name="Millares 13 2 2 2 2 3 2 2" xfId="1779"/>
    <cellStyle name="Millares 13 2 2 2 2 3 3" xfId="1780"/>
    <cellStyle name="Millares 13 2 2 2 2 4" xfId="1781"/>
    <cellStyle name="Millares 13 2 2 2 2 4 2" xfId="1782"/>
    <cellStyle name="Millares 13 2 2 2 2 5" xfId="1783"/>
    <cellStyle name="Millares 13 2 2 2 3" xfId="1784"/>
    <cellStyle name="Millares 13 2 2 2 3 2" xfId="1785"/>
    <cellStyle name="Millares 13 2 2 2 3 2 2" xfId="1786"/>
    <cellStyle name="Millares 13 2 2 2 3 3" xfId="1787"/>
    <cellStyle name="Millares 13 2 2 2 4" xfId="1788"/>
    <cellStyle name="Millares 13 2 2 2 4 2" xfId="1789"/>
    <cellStyle name="Millares 13 2 2 2 4 2 2" xfId="1790"/>
    <cellStyle name="Millares 13 2 2 2 4 3" xfId="1791"/>
    <cellStyle name="Millares 13 2 2 2 5" xfId="1792"/>
    <cellStyle name="Millares 13 2 2 2 5 2" xfId="1793"/>
    <cellStyle name="Millares 13 2 2 2 5 2 2" xfId="1794"/>
    <cellStyle name="Millares 13 2 2 2 5 3" xfId="1795"/>
    <cellStyle name="Millares 13 2 2 2 6" xfId="1796"/>
    <cellStyle name="Millares 13 2 2 2 6 2" xfId="1797"/>
    <cellStyle name="Millares 13 2 2 2 7" xfId="1798"/>
    <cellStyle name="Millares 13 2 2 3" xfId="531"/>
    <cellStyle name="Millares 13 2 2 3 2" xfId="1799"/>
    <cellStyle name="Millares 13 2 2 3 2 2" xfId="1800"/>
    <cellStyle name="Millares 13 2 2 3 2 2 2" xfId="1801"/>
    <cellStyle name="Millares 13 2 2 3 2 3" xfId="1802"/>
    <cellStyle name="Millares 13 2 2 3 3" xfId="1803"/>
    <cellStyle name="Millares 13 2 2 3 3 2" xfId="1804"/>
    <cellStyle name="Millares 13 2 2 3 3 2 2" xfId="1805"/>
    <cellStyle name="Millares 13 2 2 3 3 3" xfId="1806"/>
    <cellStyle name="Millares 13 2 2 3 4" xfId="1807"/>
    <cellStyle name="Millares 13 2 2 3 4 2" xfId="1808"/>
    <cellStyle name="Millares 13 2 2 3 5" xfId="1809"/>
    <cellStyle name="Millares 13 2 2 4" xfId="1810"/>
    <cellStyle name="Millares 13 2 2 4 2" xfId="1811"/>
    <cellStyle name="Millares 13 2 2 4 2 2" xfId="1812"/>
    <cellStyle name="Millares 13 2 2 4 3" xfId="1813"/>
    <cellStyle name="Millares 13 2 2 5" xfId="1814"/>
    <cellStyle name="Millares 13 2 2 5 2" xfId="1815"/>
    <cellStyle name="Millares 13 2 2 5 2 2" xfId="1816"/>
    <cellStyle name="Millares 13 2 2 5 3" xfId="1817"/>
    <cellStyle name="Millares 13 2 2 6" xfId="1818"/>
    <cellStyle name="Millares 13 2 2 6 2" xfId="1819"/>
    <cellStyle name="Millares 13 2 2 6 2 2" xfId="1820"/>
    <cellStyle name="Millares 13 2 2 6 3" xfId="1821"/>
    <cellStyle name="Millares 13 2 2 7" xfId="1822"/>
    <cellStyle name="Millares 13 2 2 7 2" xfId="1823"/>
    <cellStyle name="Millares 13 2 2 8" xfId="1824"/>
    <cellStyle name="Millares 13 2 3" xfId="446"/>
    <cellStyle name="Millares 13 2 3 2" xfId="616"/>
    <cellStyle name="Millares 13 2 3 2 2" xfId="1825"/>
    <cellStyle name="Millares 13 2 3 2 2 2" xfId="1826"/>
    <cellStyle name="Millares 13 2 3 2 2 2 2" xfId="1827"/>
    <cellStyle name="Millares 13 2 3 2 2 3" xfId="1828"/>
    <cellStyle name="Millares 13 2 3 2 3" xfId="1829"/>
    <cellStyle name="Millares 13 2 3 2 3 2" xfId="1830"/>
    <cellStyle name="Millares 13 2 3 2 3 2 2" xfId="1831"/>
    <cellStyle name="Millares 13 2 3 2 3 3" xfId="1832"/>
    <cellStyle name="Millares 13 2 3 2 4" xfId="1833"/>
    <cellStyle name="Millares 13 2 3 2 4 2" xfId="1834"/>
    <cellStyle name="Millares 13 2 3 2 5" xfId="1835"/>
    <cellStyle name="Millares 13 2 3 3" xfId="1836"/>
    <cellStyle name="Millares 13 2 3 3 2" xfId="1837"/>
    <cellStyle name="Millares 13 2 3 3 2 2" xfId="1838"/>
    <cellStyle name="Millares 13 2 3 3 3" xfId="1839"/>
    <cellStyle name="Millares 13 2 3 4" xfId="1840"/>
    <cellStyle name="Millares 13 2 3 4 2" xfId="1841"/>
    <cellStyle name="Millares 13 2 3 4 2 2" xfId="1842"/>
    <cellStyle name="Millares 13 2 3 4 3" xfId="1843"/>
    <cellStyle name="Millares 13 2 3 5" xfId="1844"/>
    <cellStyle name="Millares 13 2 3 5 2" xfId="1845"/>
    <cellStyle name="Millares 13 2 3 5 2 2" xfId="1846"/>
    <cellStyle name="Millares 13 2 3 5 3" xfId="1847"/>
    <cellStyle name="Millares 13 2 3 6" xfId="1848"/>
    <cellStyle name="Millares 13 2 3 6 2" xfId="1849"/>
    <cellStyle name="Millares 13 2 3 7" xfId="1850"/>
    <cellStyle name="Millares 13 2 4" xfId="530"/>
    <cellStyle name="Millares 13 2 4 2" xfId="1851"/>
    <cellStyle name="Millares 13 2 4 2 2" xfId="1852"/>
    <cellStyle name="Millares 13 2 4 2 2 2" xfId="1853"/>
    <cellStyle name="Millares 13 2 4 2 3" xfId="1854"/>
    <cellStyle name="Millares 13 2 4 3" xfId="1855"/>
    <cellStyle name="Millares 13 2 4 3 2" xfId="1856"/>
    <cellStyle name="Millares 13 2 4 3 2 2" xfId="1857"/>
    <cellStyle name="Millares 13 2 4 3 3" xfId="1858"/>
    <cellStyle name="Millares 13 2 4 4" xfId="1859"/>
    <cellStyle name="Millares 13 2 4 4 2" xfId="1860"/>
    <cellStyle name="Millares 13 2 4 5" xfId="1861"/>
    <cellStyle name="Millares 13 2 5" xfId="1862"/>
    <cellStyle name="Millares 13 2 5 2" xfId="1863"/>
    <cellStyle name="Millares 13 2 5 2 2" xfId="1864"/>
    <cellStyle name="Millares 13 2 5 3" xfId="1865"/>
    <cellStyle name="Millares 13 2 6" xfId="1866"/>
    <cellStyle name="Millares 13 2 6 2" xfId="1867"/>
    <cellStyle name="Millares 13 2 6 2 2" xfId="1868"/>
    <cellStyle name="Millares 13 2 6 3" xfId="1869"/>
    <cellStyle name="Millares 13 2 7" xfId="1870"/>
    <cellStyle name="Millares 13 2 7 2" xfId="1871"/>
    <cellStyle name="Millares 13 2 7 2 2" xfId="1872"/>
    <cellStyle name="Millares 13 2 7 3" xfId="1873"/>
    <cellStyle name="Millares 13 2 8" xfId="1874"/>
    <cellStyle name="Millares 13 2 8 2" xfId="1875"/>
    <cellStyle name="Millares 13 2 9" xfId="1876"/>
    <cellStyle name="Millares 13 3" xfId="239"/>
    <cellStyle name="Millares 13 3 2" xfId="359"/>
    <cellStyle name="Millares 13 3 2 2" xfId="449"/>
    <cellStyle name="Millares 13 3 2 2 2" xfId="619"/>
    <cellStyle name="Millares 13 3 2 3" xfId="533"/>
    <cellStyle name="Millares 13 3 3" xfId="448"/>
    <cellStyle name="Millares 13 3 3 2" xfId="618"/>
    <cellStyle name="Millares 13 3 4" xfId="532"/>
    <cellStyle name="Millares 13 3 5" xfId="1877"/>
    <cellStyle name="Millares 13 3 6" xfId="358"/>
    <cellStyle name="Millares 13 4" xfId="177"/>
    <cellStyle name="Millares 13 4 2" xfId="847"/>
    <cellStyle name="Millares 13 4 3" xfId="686"/>
    <cellStyle name="Millares 13 5" xfId="685"/>
    <cellStyle name="Millares 13 5 2" xfId="846"/>
    <cellStyle name="Millares 13 6" xfId="356"/>
    <cellStyle name="Millares 14" xfId="37"/>
    <cellStyle name="Millares 14 2" xfId="205"/>
    <cellStyle name="Millares 14 2 2" xfId="362"/>
    <cellStyle name="Millares 14 2 2 2" xfId="451"/>
    <cellStyle name="Millares 14 2 2 2 2" xfId="621"/>
    <cellStyle name="Millares 14 2 2 2 2 2" xfId="1878"/>
    <cellStyle name="Millares 14 2 2 2 2 2 2" xfId="1879"/>
    <cellStyle name="Millares 14 2 2 2 2 2 2 2" xfId="1880"/>
    <cellStyle name="Millares 14 2 2 2 2 2 3" xfId="1881"/>
    <cellStyle name="Millares 14 2 2 2 2 3" xfId="1882"/>
    <cellStyle name="Millares 14 2 2 2 2 3 2" xfId="1883"/>
    <cellStyle name="Millares 14 2 2 2 2 3 2 2" xfId="1884"/>
    <cellStyle name="Millares 14 2 2 2 2 3 3" xfId="1885"/>
    <cellStyle name="Millares 14 2 2 2 2 4" xfId="1886"/>
    <cellStyle name="Millares 14 2 2 2 2 4 2" xfId="1887"/>
    <cellStyle name="Millares 14 2 2 2 2 5" xfId="1888"/>
    <cellStyle name="Millares 14 2 2 2 3" xfId="1889"/>
    <cellStyle name="Millares 14 2 2 2 3 2" xfId="1890"/>
    <cellStyle name="Millares 14 2 2 2 3 2 2" xfId="1891"/>
    <cellStyle name="Millares 14 2 2 2 3 3" xfId="1892"/>
    <cellStyle name="Millares 14 2 2 2 4" xfId="1893"/>
    <cellStyle name="Millares 14 2 2 2 4 2" xfId="1894"/>
    <cellStyle name="Millares 14 2 2 2 4 2 2" xfId="1895"/>
    <cellStyle name="Millares 14 2 2 2 4 3" xfId="1896"/>
    <cellStyle name="Millares 14 2 2 2 5" xfId="1897"/>
    <cellStyle name="Millares 14 2 2 2 5 2" xfId="1898"/>
    <cellStyle name="Millares 14 2 2 2 5 2 2" xfId="1899"/>
    <cellStyle name="Millares 14 2 2 2 5 3" xfId="1900"/>
    <cellStyle name="Millares 14 2 2 2 6" xfId="1901"/>
    <cellStyle name="Millares 14 2 2 2 6 2" xfId="1902"/>
    <cellStyle name="Millares 14 2 2 2 7" xfId="1903"/>
    <cellStyle name="Millares 14 2 2 3" xfId="535"/>
    <cellStyle name="Millares 14 2 2 3 2" xfId="1904"/>
    <cellStyle name="Millares 14 2 2 3 2 2" xfId="1905"/>
    <cellStyle name="Millares 14 2 2 3 2 2 2" xfId="1906"/>
    <cellStyle name="Millares 14 2 2 3 2 3" xfId="1907"/>
    <cellStyle name="Millares 14 2 2 3 3" xfId="1908"/>
    <cellStyle name="Millares 14 2 2 3 3 2" xfId="1909"/>
    <cellStyle name="Millares 14 2 2 3 3 2 2" xfId="1910"/>
    <cellStyle name="Millares 14 2 2 3 3 3" xfId="1911"/>
    <cellStyle name="Millares 14 2 2 3 4" xfId="1912"/>
    <cellStyle name="Millares 14 2 2 3 4 2" xfId="1913"/>
    <cellStyle name="Millares 14 2 2 3 5" xfId="1914"/>
    <cellStyle name="Millares 14 2 2 4" xfId="1915"/>
    <cellStyle name="Millares 14 2 2 4 2" xfId="1916"/>
    <cellStyle name="Millares 14 2 2 4 2 2" xfId="1917"/>
    <cellStyle name="Millares 14 2 2 4 3" xfId="1918"/>
    <cellStyle name="Millares 14 2 2 5" xfId="1919"/>
    <cellStyle name="Millares 14 2 2 5 2" xfId="1920"/>
    <cellStyle name="Millares 14 2 2 5 2 2" xfId="1921"/>
    <cellStyle name="Millares 14 2 2 5 3" xfId="1922"/>
    <cellStyle name="Millares 14 2 2 6" xfId="1923"/>
    <cellStyle name="Millares 14 2 2 6 2" xfId="1924"/>
    <cellStyle name="Millares 14 2 2 6 2 2" xfId="1925"/>
    <cellStyle name="Millares 14 2 2 6 3" xfId="1926"/>
    <cellStyle name="Millares 14 2 2 7" xfId="1927"/>
    <cellStyle name="Millares 14 2 2 7 2" xfId="1928"/>
    <cellStyle name="Millares 14 2 2 8" xfId="1929"/>
    <cellStyle name="Millares 14 2 3" xfId="450"/>
    <cellStyle name="Millares 14 2 3 2" xfId="620"/>
    <cellStyle name="Millares 14 2 3 2 2" xfId="1930"/>
    <cellStyle name="Millares 14 2 3 2 2 2" xfId="1931"/>
    <cellStyle name="Millares 14 2 3 2 2 2 2" xfId="1932"/>
    <cellStyle name="Millares 14 2 3 2 2 3" xfId="1933"/>
    <cellStyle name="Millares 14 2 3 2 3" xfId="1934"/>
    <cellStyle name="Millares 14 2 3 2 3 2" xfId="1935"/>
    <cellStyle name="Millares 14 2 3 2 3 2 2" xfId="1936"/>
    <cellStyle name="Millares 14 2 3 2 3 3" xfId="1937"/>
    <cellStyle name="Millares 14 2 3 2 4" xfId="1938"/>
    <cellStyle name="Millares 14 2 3 2 4 2" xfId="1939"/>
    <cellStyle name="Millares 14 2 3 2 5" xfId="1940"/>
    <cellStyle name="Millares 14 2 3 3" xfId="1941"/>
    <cellStyle name="Millares 14 2 3 3 2" xfId="1942"/>
    <cellStyle name="Millares 14 2 3 3 2 2" xfId="1943"/>
    <cellStyle name="Millares 14 2 3 3 3" xfId="1944"/>
    <cellStyle name="Millares 14 2 3 4" xfId="1945"/>
    <cellStyle name="Millares 14 2 3 4 2" xfId="1946"/>
    <cellStyle name="Millares 14 2 3 4 2 2" xfId="1947"/>
    <cellStyle name="Millares 14 2 3 4 3" xfId="1948"/>
    <cellStyle name="Millares 14 2 3 5" xfId="1949"/>
    <cellStyle name="Millares 14 2 3 5 2" xfId="1950"/>
    <cellStyle name="Millares 14 2 3 5 2 2" xfId="1951"/>
    <cellStyle name="Millares 14 2 3 5 3" xfId="1952"/>
    <cellStyle name="Millares 14 2 3 6" xfId="1953"/>
    <cellStyle name="Millares 14 2 3 6 2" xfId="1954"/>
    <cellStyle name="Millares 14 2 3 7" xfId="1955"/>
    <cellStyle name="Millares 14 2 4" xfId="534"/>
    <cellStyle name="Millares 14 2 4 2" xfId="1956"/>
    <cellStyle name="Millares 14 2 4 2 2" xfId="1957"/>
    <cellStyle name="Millares 14 2 4 2 2 2" xfId="1958"/>
    <cellStyle name="Millares 14 2 4 2 3" xfId="1959"/>
    <cellStyle name="Millares 14 2 4 3" xfId="1960"/>
    <cellStyle name="Millares 14 2 4 3 2" xfId="1961"/>
    <cellStyle name="Millares 14 2 4 3 2 2" xfId="1962"/>
    <cellStyle name="Millares 14 2 4 3 3" xfId="1963"/>
    <cellStyle name="Millares 14 2 4 4" xfId="1964"/>
    <cellStyle name="Millares 14 2 4 4 2" xfId="1965"/>
    <cellStyle name="Millares 14 2 4 5" xfId="1966"/>
    <cellStyle name="Millares 14 2 5" xfId="1967"/>
    <cellStyle name="Millares 14 2 5 2" xfId="1968"/>
    <cellStyle name="Millares 14 2 5 2 2" xfId="1969"/>
    <cellStyle name="Millares 14 2 5 3" xfId="1970"/>
    <cellStyle name="Millares 14 2 6" xfId="1971"/>
    <cellStyle name="Millares 14 2 6 2" xfId="1972"/>
    <cellStyle name="Millares 14 2 6 2 2" xfId="1973"/>
    <cellStyle name="Millares 14 2 6 3" xfId="1974"/>
    <cellStyle name="Millares 14 2 7" xfId="1975"/>
    <cellStyle name="Millares 14 2 7 2" xfId="1976"/>
    <cellStyle name="Millares 14 2 7 2 2" xfId="1977"/>
    <cellStyle name="Millares 14 2 7 3" xfId="1978"/>
    <cellStyle name="Millares 14 2 8" xfId="1979"/>
    <cellStyle name="Millares 14 2 8 2" xfId="1980"/>
    <cellStyle name="Millares 14 2 9" xfId="1981"/>
    <cellStyle name="Millares 14 3" xfId="240"/>
    <cellStyle name="Millares 14 3 2" xfId="364"/>
    <cellStyle name="Millares 14 3 2 2" xfId="453"/>
    <cellStyle name="Millares 14 3 2 2 2" xfId="623"/>
    <cellStyle name="Millares 14 3 2 3" xfId="537"/>
    <cellStyle name="Millares 14 3 3" xfId="452"/>
    <cellStyle name="Millares 14 3 3 2" xfId="622"/>
    <cellStyle name="Millares 14 3 4" xfId="536"/>
    <cellStyle name="Millares 14 3 5" xfId="1982"/>
    <cellStyle name="Millares 14 3 6" xfId="363"/>
    <cellStyle name="Millares 14 4" xfId="178"/>
    <cellStyle name="Millares 14 4 2" xfId="849"/>
    <cellStyle name="Millares 14 4 3" xfId="688"/>
    <cellStyle name="Millares 14 5" xfId="687"/>
    <cellStyle name="Millares 14 5 2" xfId="848"/>
    <cellStyle name="Millares 14 6" xfId="360"/>
    <cellStyle name="Millares 15" xfId="38"/>
    <cellStyle name="Millares 15 2" xfId="206"/>
    <cellStyle name="Millares 15 2 2" xfId="366"/>
    <cellStyle name="Millares 15 2 2 2" xfId="455"/>
    <cellStyle name="Millares 15 2 2 2 2" xfId="625"/>
    <cellStyle name="Millares 15 2 2 2 2 2" xfId="1983"/>
    <cellStyle name="Millares 15 2 2 2 2 2 2" xfId="1984"/>
    <cellStyle name="Millares 15 2 2 2 2 2 2 2" xfId="1985"/>
    <cellStyle name="Millares 15 2 2 2 2 2 3" xfId="1986"/>
    <cellStyle name="Millares 15 2 2 2 2 3" xfId="1987"/>
    <cellStyle name="Millares 15 2 2 2 2 3 2" xfId="1988"/>
    <cellStyle name="Millares 15 2 2 2 2 3 2 2" xfId="1989"/>
    <cellStyle name="Millares 15 2 2 2 2 3 3" xfId="1990"/>
    <cellStyle name="Millares 15 2 2 2 2 4" xfId="1991"/>
    <cellStyle name="Millares 15 2 2 2 2 4 2" xfId="1992"/>
    <cellStyle name="Millares 15 2 2 2 2 5" xfId="1993"/>
    <cellStyle name="Millares 15 2 2 2 3" xfId="1994"/>
    <cellStyle name="Millares 15 2 2 2 3 2" xfId="1995"/>
    <cellStyle name="Millares 15 2 2 2 3 2 2" xfId="1996"/>
    <cellStyle name="Millares 15 2 2 2 3 3" xfId="1997"/>
    <cellStyle name="Millares 15 2 2 2 4" xfId="1998"/>
    <cellStyle name="Millares 15 2 2 2 4 2" xfId="1999"/>
    <cellStyle name="Millares 15 2 2 2 4 2 2" xfId="2000"/>
    <cellStyle name="Millares 15 2 2 2 4 3" xfId="2001"/>
    <cellStyle name="Millares 15 2 2 2 5" xfId="2002"/>
    <cellStyle name="Millares 15 2 2 2 5 2" xfId="2003"/>
    <cellStyle name="Millares 15 2 2 2 5 2 2" xfId="2004"/>
    <cellStyle name="Millares 15 2 2 2 5 3" xfId="2005"/>
    <cellStyle name="Millares 15 2 2 2 6" xfId="2006"/>
    <cellStyle name="Millares 15 2 2 2 6 2" xfId="2007"/>
    <cellStyle name="Millares 15 2 2 2 7" xfId="2008"/>
    <cellStyle name="Millares 15 2 2 3" xfId="539"/>
    <cellStyle name="Millares 15 2 2 3 2" xfId="2009"/>
    <cellStyle name="Millares 15 2 2 3 2 2" xfId="2010"/>
    <cellStyle name="Millares 15 2 2 3 2 2 2" xfId="2011"/>
    <cellStyle name="Millares 15 2 2 3 2 3" xfId="2012"/>
    <cellStyle name="Millares 15 2 2 3 3" xfId="2013"/>
    <cellStyle name="Millares 15 2 2 3 3 2" xfId="2014"/>
    <cellStyle name="Millares 15 2 2 3 3 2 2" xfId="2015"/>
    <cellStyle name="Millares 15 2 2 3 3 3" xfId="2016"/>
    <cellStyle name="Millares 15 2 2 3 4" xfId="2017"/>
    <cellStyle name="Millares 15 2 2 3 4 2" xfId="2018"/>
    <cellStyle name="Millares 15 2 2 3 5" xfId="2019"/>
    <cellStyle name="Millares 15 2 2 4" xfId="2020"/>
    <cellStyle name="Millares 15 2 2 4 2" xfId="2021"/>
    <cellStyle name="Millares 15 2 2 4 2 2" xfId="2022"/>
    <cellStyle name="Millares 15 2 2 4 3" xfId="2023"/>
    <cellStyle name="Millares 15 2 2 5" xfId="2024"/>
    <cellStyle name="Millares 15 2 2 5 2" xfId="2025"/>
    <cellStyle name="Millares 15 2 2 5 2 2" xfId="2026"/>
    <cellStyle name="Millares 15 2 2 5 3" xfId="2027"/>
    <cellStyle name="Millares 15 2 2 6" xfId="2028"/>
    <cellStyle name="Millares 15 2 2 6 2" xfId="2029"/>
    <cellStyle name="Millares 15 2 2 6 2 2" xfId="2030"/>
    <cellStyle name="Millares 15 2 2 6 3" xfId="2031"/>
    <cellStyle name="Millares 15 2 2 7" xfId="2032"/>
    <cellStyle name="Millares 15 2 2 7 2" xfId="2033"/>
    <cellStyle name="Millares 15 2 2 8" xfId="2034"/>
    <cellStyle name="Millares 15 2 3" xfId="454"/>
    <cellStyle name="Millares 15 2 3 2" xfId="624"/>
    <cellStyle name="Millares 15 2 3 2 2" xfId="2035"/>
    <cellStyle name="Millares 15 2 3 2 2 2" xfId="2036"/>
    <cellStyle name="Millares 15 2 3 2 2 2 2" xfId="2037"/>
    <cellStyle name="Millares 15 2 3 2 2 3" xfId="2038"/>
    <cellStyle name="Millares 15 2 3 2 3" xfId="2039"/>
    <cellStyle name="Millares 15 2 3 2 3 2" xfId="2040"/>
    <cellStyle name="Millares 15 2 3 2 3 2 2" xfId="2041"/>
    <cellStyle name="Millares 15 2 3 2 3 3" xfId="2042"/>
    <cellStyle name="Millares 15 2 3 2 4" xfId="2043"/>
    <cellStyle name="Millares 15 2 3 2 4 2" xfId="2044"/>
    <cellStyle name="Millares 15 2 3 2 5" xfId="2045"/>
    <cellStyle name="Millares 15 2 3 3" xfId="2046"/>
    <cellStyle name="Millares 15 2 3 3 2" xfId="2047"/>
    <cellStyle name="Millares 15 2 3 3 2 2" xfId="2048"/>
    <cellStyle name="Millares 15 2 3 3 3" xfId="2049"/>
    <cellStyle name="Millares 15 2 3 4" xfId="2050"/>
    <cellStyle name="Millares 15 2 3 4 2" xfId="2051"/>
    <cellStyle name="Millares 15 2 3 4 2 2" xfId="2052"/>
    <cellStyle name="Millares 15 2 3 4 3" xfId="2053"/>
    <cellStyle name="Millares 15 2 3 5" xfId="2054"/>
    <cellStyle name="Millares 15 2 3 5 2" xfId="2055"/>
    <cellStyle name="Millares 15 2 3 5 2 2" xfId="2056"/>
    <cellStyle name="Millares 15 2 3 5 3" xfId="2057"/>
    <cellStyle name="Millares 15 2 3 6" xfId="2058"/>
    <cellStyle name="Millares 15 2 3 6 2" xfId="2059"/>
    <cellStyle name="Millares 15 2 3 7" xfId="2060"/>
    <cellStyle name="Millares 15 2 4" xfId="538"/>
    <cellStyle name="Millares 15 2 4 2" xfId="2061"/>
    <cellStyle name="Millares 15 2 4 2 2" xfId="2062"/>
    <cellStyle name="Millares 15 2 4 2 2 2" xfId="2063"/>
    <cellStyle name="Millares 15 2 4 2 3" xfId="2064"/>
    <cellStyle name="Millares 15 2 4 3" xfId="2065"/>
    <cellStyle name="Millares 15 2 4 3 2" xfId="2066"/>
    <cellStyle name="Millares 15 2 4 3 2 2" xfId="2067"/>
    <cellStyle name="Millares 15 2 4 3 3" xfId="2068"/>
    <cellStyle name="Millares 15 2 4 4" xfId="2069"/>
    <cellStyle name="Millares 15 2 4 4 2" xfId="2070"/>
    <cellStyle name="Millares 15 2 4 5" xfId="2071"/>
    <cellStyle name="Millares 15 2 5" xfId="2072"/>
    <cellStyle name="Millares 15 2 5 2" xfId="2073"/>
    <cellStyle name="Millares 15 2 5 2 2" xfId="2074"/>
    <cellStyle name="Millares 15 2 5 3" xfId="2075"/>
    <cellStyle name="Millares 15 2 6" xfId="2076"/>
    <cellStyle name="Millares 15 2 6 2" xfId="2077"/>
    <cellStyle name="Millares 15 2 6 2 2" xfId="2078"/>
    <cellStyle name="Millares 15 2 6 3" xfId="2079"/>
    <cellStyle name="Millares 15 2 7" xfId="2080"/>
    <cellStyle name="Millares 15 2 7 2" xfId="2081"/>
    <cellStyle name="Millares 15 2 7 2 2" xfId="2082"/>
    <cellStyle name="Millares 15 2 7 3" xfId="2083"/>
    <cellStyle name="Millares 15 2 8" xfId="2084"/>
    <cellStyle name="Millares 15 2 8 2" xfId="2085"/>
    <cellStyle name="Millares 15 2 9" xfId="2086"/>
    <cellStyle name="Millares 15 3" xfId="241"/>
    <cellStyle name="Millares 15 3 2" xfId="368"/>
    <cellStyle name="Millares 15 3 2 2" xfId="457"/>
    <cellStyle name="Millares 15 3 2 2 2" xfId="627"/>
    <cellStyle name="Millares 15 3 2 3" xfId="541"/>
    <cellStyle name="Millares 15 3 3" xfId="456"/>
    <cellStyle name="Millares 15 3 3 2" xfId="626"/>
    <cellStyle name="Millares 15 3 4" xfId="540"/>
    <cellStyle name="Millares 15 3 5" xfId="2087"/>
    <cellStyle name="Millares 15 3 6" xfId="367"/>
    <cellStyle name="Millares 15 4" xfId="179"/>
    <cellStyle name="Millares 15 4 2" xfId="851"/>
    <cellStyle name="Millares 15 4 3" xfId="690"/>
    <cellStyle name="Millares 15 5" xfId="689"/>
    <cellStyle name="Millares 15 5 2" xfId="850"/>
    <cellStyle name="Millares 15 6" xfId="365"/>
    <cellStyle name="Millares 16" xfId="39"/>
    <cellStyle name="Millares 16 2" xfId="207"/>
    <cellStyle name="Millares 16 2 2" xfId="370"/>
    <cellStyle name="Millares 16 2 2 2" xfId="459"/>
    <cellStyle name="Millares 16 2 2 2 2" xfId="629"/>
    <cellStyle name="Millares 16 2 2 2 2 2" xfId="2088"/>
    <cellStyle name="Millares 16 2 2 2 2 2 2" xfId="2089"/>
    <cellStyle name="Millares 16 2 2 2 2 2 2 2" xfId="2090"/>
    <cellStyle name="Millares 16 2 2 2 2 2 3" xfId="2091"/>
    <cellStyle name="Millares 16 2 2 2 2 3" xfId="2092"/>
    <cellStyle name="Millares 16 2 2 2 2 3 2" xfId="2093"/>
    <cellStyle name="Millares 16 2 2 2 2 3 2 2" xfId="2094"/>
    <cellStyle name="Millares 16 2 2 2 2 3 3" xfId="2095"/>
    <cellStyle name="Millares 16 2 2 2 2 4" xfId="2096"/>
    <cellStyle name="Millares 16 2 2 2 2 4 2" xfId="2097"/>
    <cellStyle name="Millares 16 2 2 2 2 5" xfId="2098"/>
    <cellStyle name="Millares 16 2 2 2 3" xfId="2099"/>
    <cellStyle name="Millares 16 2 2 2 3 2" xfId="2100"/>
    <cellStyle name="Millares 16 2 2 2 3 2 2" xfId="2101"/>
    <cellStyle name="Millares 16 2 2 2 3 3" xfId="2102"/>
    <cellStyle name="Millares 16 2 2 2 4" xfId="2103"/>
    <cellStyle name="Millares 16 2 2 2 4 2" xfId="2104"/>
    <cellStyle name="Millares 16 2 2 2 4 2 2" xfId="2105"/>
    <cellStyle name="Millares 16 2 2 2 4 3" xfId="2106"/>
    <cellStyle name="Millares 16 2 2 2 5" xfId="2107"/>
    <cellStyle name="Millares 16 2 2 2 5 2" xfId="2108"/>
    <cellStyle name="Millares 16 2 2 2 5 2 2" xfId="2109"/>
    <cellStyle name="Millares 16 2 2 2 5 3" xfId="2110"/>
    <cellStyle name="Millares 16 2 2 2 6" xfId="2111"/>
    <cellStyle name="Millares 16 2 2 2 6 2" xfId="2112"/>
    <cellStyle name="Millares 16 2 2 2 7" xfId="2113"/>
    <cellStyle name="Millares 16 2 2 3" xfId="543"/>
    <cellStyle name="Millares 16 2 2 3 2" xfId="2114"/>
    <cellStyle name="Millares 16 2 2 3 2 2" xfId="2115"/>
    <cellStyle name="Millares 16 2 2 3 2 2 2" xfId="2116"/>
    <cellStyle name="Millares 16 2 2 3 2 3" xfId="2117"/>
    <cellStyle name="Millares 16 2 2 3 3" xfId="2118"/>
    <cellStyle name="Millares 16 2 2 3 3 2" xfId="2119"/>
    <cellStyle name="Millares 16 2 2 3 3 2 2" xfId="2120"/>
    <cellStyle name="Millares 16 2 2 3 3 3" xfId="2121"/>
    <cellStyle name="Millares 16 2 2 3 4" xfId="2122"/>
    <cellStyle name="Millares 16 2 2 3 4 2" xfId="2123"/>
    <cellStyle name="Millares 16 2 2 3 5" xfId="2124"/>
    <cellStyle name="Millares 16 2 2 4" xfId="2125"/>
    <cellStyle name="Millares 16 2 2 4 2" xfId="2126"/>
    <cellStyle name="Millares 16 2 2 4 2 2" xfId="2127"/>
    <cellStyle name="Millares 16 2 2 4 3" xfId="2128"/>
    <cellStyle name="Millares 16 2 2 5" xfId="2129"/>
    <cellStyle name="Millares 16 2 2 5 2" xfId="2130"/>
    <cellStyle name="Millares 16 2 2 5 2 2" xfId="2131"/>
    <cellStyle name="Millares 16 2 2 5 3" xfId="2132"/>
    <cellStyle name="Millares 16 2 2 6" xfId="2133"/>
    <cellStyle name="Millares 16 2 2 6 2" xfId="2134"/>
    <cellStyle name="Millares 16 2 2 6 2 2" xfId="2135"/>
    <cellStyle name="Millares 16 2 2 6 3" xfId="2136"/>
    <cellStyle name="Millares 16 2 2 7" xfId="2137"/>
    <cellStyle name="Millares 16 2 2 7 2" xfId="2138"/>
    <cellStyle name="Millares 16 2 2 8" xfId="2139"/>
    <cellStyle name="Millares 16 2 3" xfId="458"/>
    <cellStyle name="Millares 16 2 3 2" xfId="628"/>
    <cellStyle name="Millares 16 2 3 2 2" xfId="2140"/>
    <cellStyle name="Millares 16 2 3 2 2 2" xfId="2141"/>
    <cellStyle name="Millares 16 2 3 2 2 2 2" xfId="2142"/>
    <cellStyle name="Millares 16 2 3 2 2 3" xfId="2143"/>
    <cellStyle name="Millares 16 2 3 2 3" xfId="2144"/>
    <cellStyle name="Millares 16 2 3 2 3 2" xfId="2145"/>
    <cellStyle name="Millares 16 2 3 2 3 2 2" xfId="2146"/>
    <cellStyle name="Millares 16 2 3 2 3 3" xfId="2147"/>
    <cellStyle name="Millares 16 2 3 2 4" xfId="2148"/>
    <cellStyle name="Millares 16 2 3 2 4 2" xfId="2149"/>
    <cellStyle name="Millares 16 2 3 2 5" xfId="2150"/>
    <cellStyle name="Millares 16 2 3 3" xfId="2151"/>
    <cellStyle name="Millares 16 2 3 3 2" xfId="2152"/>
    <cellStyle name="Millares 16 2 3 3 2 2" xfId="2153"/>
    <cellStyle name="Millares 16 2 3 3 3" xfId="2154"/>
    <cellStyle name="Millares 16 2 3 4" xfId="2155"/>
    <cellStyle name="Millares 16 2 3 4 2" xfId="2156"/>
    <cellStyle name="Millares 16 2 3 4 2 2" xfId="2157"/>
    <cellStyle name="Millares 16 2 3 4 3" xfId="2158"/>
    <cellStyle name="Millares 16 2 3 5" xfId="2159"/>
    <cellStyle name="Millares 16 2 3 5 2" xfId="2160"/>
    <cellStyle name="Millares 16 2 3 5 2 2" xfId="2161"/>
    <cellStyle name="Millares 16 2 3 5 3" xfId="2162"/>
    <cellStyle name="Millares 16 2 3 6" xfId="2163"/>
    <cellStyle name="Millares 16 2 3 6 2" xfId="2164"/>
    <cellStyle name="Millares 16 2 3 7" xfId="2165"/>
    <cellStyle name="Millares 16 2 4" xfId="542"/>
    <cellStyle name="Millares 16 2 4 2" xfId="2166"/>
    <cellStyle name="Millares 16 2 4 2 2" xfId="2167"/>
    <cellStyle name="Millares 16 2 4 2 2 2" xfId="2168"/>
    <cellStyle name="Millares 16 2 4 2 3" xfId="2169"/>
    <cellStyle name="Millares 16 2 4 3" xfId="2170"/>
    <cellStyle name="Millares 16 2 4 3 2" xfId="2171"/>
    <cellStyle name="Millares 16 2 4 3 2 2" xfId="2172"/>
    <cellStyle name="Millares 16 2 4 3 3" xfId="2173"/>
    <cellStyle name="Millares 16 2 4 4" xfId="2174"/>
    <cellStyle name="Millares 16 2 4 4 2" xfId="2175"/>
    <cellStyle name="Millares 16 2 4 5" xfId="2176"/>
    <cellStyle name="Millares 16 2 5" xfId="2177"/>
    <cellStyle name="Millares 16 2 5 2" xfId="2178"/>
    <cellStyle name="Millares 16 2 5 2 2" xfId="2179"/>
    <cellStyle name="Millares 16 2 5 3" xfId="2180"/>
    <cellStyle name="Millares 16 2 6" xfId="2181"/>
    <cellStyle name="Millares 16 2 6 2" xfId="2182"/>
    <cellStyle name="Millares 16 2 6 2 2" xfId="2183"/>
    <cellStyle name="Millares 16 2 6 3" xfId="2184"/>
    <cellStyle name="Millares 16 2 7" xfId="2185"/>
    <cellStyle name="Millares 16 2 7 2" xfId="2186"/>
    <cellStyle name="Millares 16 2 7 2 2" xfId="2187"/>
    <cellStyle name="Millares 16 2 7 3" xfId="2188"/>
    <cellStyle name="Millares 16 2 8" xfId="2189"/>
    <cellStyle name="Millares 16 2 8 2" xfId="2190"/>
    <cellStyle name="Millares 16 2 9" xfId="2191"/>
    <cellStyle name="Millares 16 3" xfId="242"/>
    <cellStyle name="Millares 16 3 2" xfId="372"/>
    <cellStyle name="Millares 16 3 2 2" xfId="461"/>
    <cellStyle name="Millares 16 3 2 2 2" xfId="631"/>
    <cellStyle name="Millares 16 3 2 3" xfId="545"/>
    <cellStyle name="Millares 16 3 3" xfId="460"/>
    <cellStyle name="Millares 16 3 3 2" xfId="630"/>
    <cellStyle name="Millares 16 3 4" xfId="544"/>
    <cellStyle name="Millares 16 3 5" xfId="2192"/>
    <cellStyle name="Millares 16 3 6" xfId="371"/>
    <cellStyle name="Millares 16 4" xfId="180"/>
    <cellStyle name="Millares 16 4 2" xfId="853"/>
    <cellStyle name="Millares 16 4 3" xfId="692"/>
    <cellStyle name="Millares 16 5" xfId="691"/>
    <cellStyle name="Millares 16 5 2" xfId="852"/>
    <cellStyle name="Millares 16 6" xfId="369"/>
    <cellStyle name="Millares 17" xfId="40"/>
    <cellStyle name="Millares 17 2" xfId="41"/>
    <cellStyle name="Millares 17 2 10" xfId="2194"/>
    <cellStyle name="Millares 17 2 11" xfId="374"/>
    <cellStyle name="Millares 17 2 2" xfId="224"/>
    <cellStyle name="Millares 17 2 2 10" xfId="463"/>
    <cellStyle name="Millares 17 2 2 2" xfId="283"/>
    <cellStyle name="Millares 17 2 2 2 2" xfId="2197"/>
    <cellStyle name="Millares 17 2 2 2 2 2" xfId="2198"/>
    <cellStyle name="Millares 17 2 2 2 2 2 2" xfId="2199"/>
    <cellStyle name="Millares 17 2 2 2 2 2 2 2" xfId="2200"/>
    <cellStyle name="Millares 17 2 2 2 2 2 3" xfId="2201"/>
    <cellStyle name="Millares 17 2 2 2 2 3" xfId="2202"/>
    <cellStyle name="Millares 17 2 2 2 2 3 2" xfId="2203"/>
    <cellStyle name="Millares 17 2 2 2 2 3 2 2" xfId="2204"/>
    <cellStyle name="Millares 17 2 2 2 2 3 3" xfId="2205"/>
    <cellStyle name="Millares 17 2 2 2 2 4" xfId="2206"/>
    <cellStyle name="Millares 17 2 2 2 2 4 2" xfId="2207"/>
    <cellStyle name="Millares 17 2 2 2 2 5" xfId="2208"/>
    <cellStyle name="Millares 17 2 2 2 3" xfId="2209"/>
    <cellStyle name="Millares 17 2 2 2 3 2" xfId="2210"/>
    <cellStyle name="Millares 17 2 2 2 3 2 2" xfId="2211"/>
    <cellStyle name="Millares 17 2 2 2 3 3" xfId="2212"/>
    <cellStyle name="Millares 17 2 2 2 4" xfId="2213"/>
    <cellStyle name="Millares 17 2 2 2 4 2" xfId="2214"/>
    <cellStyle name="Millares 17 2 2 2 4 2 2" xfId="2215"/>
    <cellStyle name="Millares 17 2 2 2 4 3" xfId="2216"/>
    <cellStyle name="Millares 17 2 2 2 5" xfId="2217"/>
    <cellStyle name="Millares 17 2 2 2 5 2" xfId="2218"/>
    <cellStyle name="Millares 17 2 2 2 5 2 2" xfId="2219"/>
    <cellStyle name="Millares 17 2 2 2 5 3" xfId="2220"/>
    <cellStyle name="Millares 17 2 2 2 6" xfId="2221"/>
    <cellStyle name="Millares 17 2 2 2 6 2" xfId="2222"/>
    <cellStyle name="Millares 17 2 2 2 7" xfId="2223"/>
    <cellStyle name="Millares 17 2 2 2 8" xfId="2196"/>
    <cellStyle name="Millares 17 2 2 2 9" xfId="633"/>
    <cellStyle name="Millares 17 2 2 3" xfId="2224"/>
    <cellStyle name="Millares 17 2 2 3 2" xfId="2225"/>
    <cellStyle name="Millares 17 2 2 3 2 2" xfId="2226"/>
    <cellStyle name="Millares 17 2 2 3 2 2 2" xfId="2227"/>
    <cellStyle name="Millares 17 2 2 3 2 3" xfId="2228"/>
    <cellStyle name="Millares 17 2 2 3 3" xfId="2229"/>
    <cellStyle name="Millares 17 2 2 3 3 2" xfId="2230"/>
    <cellStyle name="Millares 17 2 2 3 3 2 2" xfId="2231"/>
    <cellStyle name="Millares 17 2 2 3 3 3" xfId="2232"/>
    <cellStyle name="Millares 17 2 2 3 4" xfId="2233"/>
    <cellStyle name="Millares 17 2 2 3 4 2" xfId="2234"/>
    <cellStyle name="Millares 17 2 2 3 5" xfId="2235"/>
    <cellStyle name="Millares 17 2 2 4" xfId="2236"/>
    <cellStyle name="Millares 17 2 2 4 2" xfId="2237"/>
    <cellStyle name="Millares 17 2 2 4 2 2" xfId="2238"/>
    <cellStyle name="Millares 17 2 2 4 3" xfId="2239"/>
    <cellStyle name="Millares 17 2 2 5" xfId="2240"/>
    <cellStyle name="Millares 17 2 2 5 2" xfId="2241"/>
    <cellStyle name="Millares 17 2 2 5 2 2" xfId="2242"/>
    <cellStyle name="Millares 17 2 2 5 3" xfId="2243"/>
    <cellStyle name="Millares 17 2 2 6" xfId="2244"/>
    <cellStyle name="Millares 17 2 2 6 2" xfId="2245"/>
    <cellStyle name="Millares 17 2 2 6 2 2" xfId="2246"/>
    <cellStyle name="Millares 17 2 2 6 3" xfId="2247"/>
    <cellStyle name="Millares 17 2 2 7" xfId="2248"/>
    <cellStyle name="Millares 17 2 2 7 2" xfId="2249"/>
    <cellStyle name="Millares 17 2 2 8" xfId="2250"/>
    <cellStyle name="Millares 17 2 2 9" xfId="2195"/>
    <cellStyle name="Millares 17 2 3" xfId="263"/>
    <cellStyle name="Millares 17 2 3 10" xfId="3467"/>
    <cellStyle name="Millares 17 2 3 2" xfId="2252"/>
    <cellStyle name="Millares 17 2 3 2 2" xfId="2253"/>
    <cellStyle name="Millares 17 2 3 2 2 2" xfId="2254"/>
    <cellStyle name="Millares 17 2 3 2 2 2 2" xfId="2255"/>
    <cellStyle name="Millares 17 2 3 2 2 3" xfId="2256"/>
    <cellStyle name="Millares 17 2 3 2 3" xfId="2257"/>
    <cellStyle name="Millares 17 2 3 2 3 2" xfId="2258"/>
    <cellStyle name="Millares 17 2 3 2 3 2 2" xfId="2259"/>
    <cellStyle name="Millares 17 2 3 2 3 3" xfId="2260"/>
    <cellStyle name="Millares 17 2 3 2 4" xfId="2261"/>
    <cellStyle name="Millares 17 2 3 2 4 2" xfId="2262"/>
    <cellStyle name="Millares 17 2 3 2 5" xfId="2263"/>
    <cellStyle name="Millares 17 2 3 3" xfId="2264"/>
    <cellStyle name="Millares 17 2 3 3 2" xfId="2265"/>
    <cellStyle name="Millares 17 2 3 3 2 2" xfId="2266"/>
    <cellStyle name="Millares 17 2 3 3 3" xfId="2267"/>
    <cellStyle name="Millares 17 2 3 4" xfId="2268"/>
    <cellStyle name="Millares 17 2 3 4 2" xfId="2269"/>
    <cellStyle name="Millares 17 2 3 4 2 2" xfId="2270"/>
    <cellStyle name="Millares 17 2 3 4 3" xfId="2271"/>
    <cellStyle name="Millares 17 2 3 5" xfId="2272"/>
    <cellStyle name="Millares 17 2 3 5 2" xfId="2273"/>
    <cellStyle name="Millares 17 2 3 5 2 2" xfId="2274"/>
    <cellStyle name="Millares 17 2 3 5 3" xfId="2275"/>
    <cellStyle name="Millares 17 2 3 6" xfId="321"/>
    <cellStyle name="Millares 17 2 3 6 2" xfId="2277"/>
    <cellStyle name="Millares 17 2 3 6 3" xfId="2276"/>
    <cellStyle name="Millares 17 2 3 6 4" xfId="3476"/>
    <cellStyle name="Millares 17 2 3 7" xfId="2278"/>
    <cellStyle name="Millares 17 2 3 8" xfId="2251"/>
    <cellStyle name="Millares 17 2 3 9" xfId="547"/>
    <cellStyle name="Millares 17 2 4" xfId="194"/>
    <cellStyle name="Millares 17 2 4 2" xfId="2280"/>
    <cellStyle name="Millares 17 2 4 2 2" xfId="2281"/>
    <cellStyle name="Millares 17 2 4 2 2 2" xfId="2282"/>
    <cellStyle name="Millares 17 2 4 2 3" xfId="2283"/>
    <cellStyle name="Millares 17 2 4 3" xfId="2284"/>
    <cellStyle name="Millares 17 2 4 3 2" xfId="2285"/>
    <cellStyle name="Millares 17 2 4 3 2 2" xfId="2286"/>
    <cellStyle name="Millares 17 2 4 3 3" xfId="2287"/>
    <cellStyle name="Millares 17 2 4 4" xfId="2288"/>
    <cellStyle name="Millares 17 2 4 4 2" xfId="2289"/>
    <cellStyle name="Millares 17 2 4 5" xfId="2290"/>
    <cellStyle name="Millares 17 2 4 6" xfId="2279"/>
    <cellStyle name="Millares 17 2 4 7" xfId="938"/>
    <cellStyle name="Millares 17 2 5" xfId="2291"/>
    <cellStyle name="Millares 17 2 5 2" xfId="2292"/>
    <cellStyle name="Millares 17 2 5 2 2" xfId="2293"/>
    <cellStyle name="Millares 17 2 5 3" xfId="2294"/>
    <cellStyle name="Millares 17 2 6" xfId="2295"/>
    <cellStyle name="Millares 17 2 6 2" xfId="2296"/>
    <cellStyle name="Millares 17 2 6 2 2" xfId="2297"/>
    <cellStyle name="Millares 17 2 6 3" xfId="2298"/>
    <cellStyle name="Millares 17 2 7" xfId="2299"/>
    <cellStyle name="Millares 17 2 7 2" xfId="2300"/>
    <cellStyle name="Millares 17 2 7 2 2" xfId="2301"/>
    <cellStyle name="Millares 17 2 7 3" xfId="2302"/>
    <cellStyle name="Millares 17 2 8" xfId="2303"/>
    <cellStyle name="Millares 17 2 8 2" xfId="2304"/>
    <cellStyle name="Millares 17 2 9" xfId="2305"/>
    <cellStyle name="Millares 17 3" xfId="462"/>
    <cellStyle name="Millares 17 3 2" xfId="632"/>
    <cellStyle name="Millares 17 3 3" xfId="2306"/>
    <cellStyle name="Millares 17 4" xfId="546"/>
    <cellStyle name="Millares 17 5" xfId="939"/>
    <cellStyle name="Millares 17 6" xfId="2193"/>
    <cellStyle name="Millares 17 7" xfId="373"/>
    <cellStyle name="Millares 18" xfId="314"/>
    <cellStyle name="Millares 18 10" xfId="2307"/>
    <cellStyle name="Millares 18 11" xfId="693"/>
    <cellStyle name="Millares 18 12" xfId="3471"/>
    <cellStyle name="Millares 18 2" xfId="854"/>
    <cellStyle name="Millares 18 2 2" xfId="2309"/>
    <cellStyle name="Millares 18 2 2 2" xfId="2310"/>
    <cellStyle name="Millares 18 2 2 2 2" xfId="2311"/>
    <cellStyle name="Millares 18 2 2 2 2 2" xfId="2312"/>
    <cellStyle name="Millares 18 2 2 2 2 2 2" xfId="2313"/>
    <cellStyle name="Millares 18 2 2 2 2 3" xfId="2314"/>
    <cellStyle name="Millares 18 2 2 2 3" xfId="2315"/>
    <cellStyle name="Millares 18 2 2 2 3 2" xfId="2316"/>
    <cellStyle name="Millares 18 2 2 2 3 2 2" xfId="2317"/>
    <cellStyle name="Millares 18 2 2 2 3 3" xfId="2318"/>
    <cellStyle name="Millares 18 2 2 2 4" xfId="2319"/>
    <cellStyle name="Millares 18 2 2 2 4 2" xfId="2320"/>
    <cellStyle name="Millares 18 2 2 2 5" xfId="2321"/>
    <cellStyle name="Millares 18 2 2 3" xfId="2322"/>
    <cellStyle name="Millares 18 2 2 3 2" xfId="2323"/>
    <cellStyle name="Millares 18 2 2 3 2 2" xfId="2324"/>
    <cellStyle name="Millares 18 2 2 3 3" xfId="2325"/>
    <cellStyle name="Millares 18 2 2 4" xfId="2326"/>
    <cellStyle name="Millares 18 2 2 4 2" xfId="2327"/>
    <cellStyle name="Millares 18 2 2 4 2 2" xfId="2328"/>
    <cellStyle name="Millares 18 2 2 4 3" xfId="2329"/>
    <cellStyle name="Millares 18 2 2 5" xfId="2330"/>
    <cellStyle name="Millares 18 2 2 5 2" xfId="2331"/>
    <cellStyle name="Millares 18 2 2 5 2 2" xfId="2332"/>
    <cellStyle name="Millares 18 2 2 5 3" xfId="2333"/>
    <cellStyle name="Millares 18 2 2 6" xfId="2334"/>
    <cellStyle name="Millares 18 2 2 6 2" xfId="2335"/>
    <cellStyle name="Millares 18 2 2 7" xfId="2336"/>
    <cellStyle name="Millares 18 2 3" xfId="2337"/>
    <cellStyle name="Millares 18 2 3 2" xfId="2338"/>
    <cellStyle name="Millares 18 2 3 2 2" xfId="2339"/>
    <cellStyle name="Millares 18 2 3 2 2 2" xfId="2340"/>
    <cellStyle name="Millares 18 2 3 2 3" xfId="2341"/>
    <cellStyle name="Millares 18 2 3 3" xfId="2342"/>
    <cellStyle name="Millares 18 2 3 3 2" xfId="2343"/>
    <cellStyle name="Millares 18 2 3 3 2 2" xfId="2344"/>
    <cellStyle name="Millares 18 2 3 3 3" xfId="2345"/>
    <cellStyle name="Millares 18 2 3 4" xfId="2346"/>
    <cellStyle name="Millares 18 2 3 4 2" xfId="2347"/>
    <cellStyle name="Millares 18 2 3 5" xfId="2348"/>
    <cellStyle name="Millares 18 2 4" xfId="2349"/>
    <cellStyle name="Millares 18 2 4 2" xfId="2350"/>
    <cellStyle name="Millares 18 2 4 2 2" xfId="2351"/>
    <cellStyle name="Millares 18 2 4 3" xfId="2352"/>
    <cellStyle name="Millares 18 2 5" xfId="2353"/>
    <cellStyle name="Millares 18 2 5 2" xfId="2354"/>
    <cellStyle name="Millares 18 2 5 2 2" xfId="2355"/>
    <cellStyle name="Millares 18 2 5 3" xfId="2356"/>
    <cellStyle name="Millares 18 2 6" xfId="2357"/>
    <cellStyle name="Millares 18 2 6 2" xfId="2358"/>
    <cellStyle name="Millares 18 2 6 2 2" xfId="2359"/>
    <cellStyle name="Millares 18 2 6 3" xfId="2360"/>
    <cellStyle name="Millares 18 2 7" xfId="2361"/>
    <cellStyle name="Millares 18 2 7 2" xfId="2362"/>
    <cellStyle name="Millares 18 2 8" xfId="2363"/>
    <cellStyle name="Millares 18 2 9" xfId="2308"/>
    <cellStyle name="Millares 18 3" xfId="2364"/>
    <cellStyle name="Millares 18 3 2" xfId="2365"/>
    <cellStyle name="Millares 18 3 2 2" xfId="2366"/>
    <cellStyle name="Millares 18 3 2 2 2" xfId="2367"/>
    <cellStyle name="Millares 18 3 2 2 2 2" xfId="2368"/>
    <cellStyle name="Millares 18 3 2 2 3" xfId="2369"/>
    <cellStyle name="Millares 18 3 2 3" xfId="2370"/>
    <cellStyle name="Millares 18 3 2 3 2" xfId="2371"/>
    <cellStyle name="Millares 18 3 2 3 2 2" xfId="2372"/>
    <cellStyle name="Millares 18 3 2 3 3" xfId="2373"/>
    <cellStyle name="Millares 18 3 2 4" xfId="2374"/>
    <cellStyle name="Millares 18 3 2 4 2" xfId="2375"/>
    <cellStyle name="Millares 18 3 2 5" xfId="2376"/>
    <cellStyle name="Millares 18 3 3" xfId="2377"/>
    <cellStyle name="Millares 18 3 3 2" xfId="2378"/>
    <cellStyle name="Millares 18 3 3 2 2" xfId="2379"/>
    <cellStyle name="Millares 18 3 3 3" xfId="2380"/>
    <cellStyle name="Millares 18 3 4" xfId="2381"/>
    <cellStyle name="Millares 18 3 4 2" xfId="2382"/>
    <cellStyle name="Millares 18 3 4 2 2" xfId="2383"/>
    <cellStyle name="Millares 18 3 4 3" xfId="2384"/>
    <cellStyle name="Millares 18 3 5" xfId="2385"/>
    <cellStyle name="Millares 18 3 5 2" xfId="2386"/>
    <cellStyle name="Millares 18 3 5 2 2" xfId="2387"/>
    <cellStyle name="Millares 18 3 5 3" xfId="2388"/>
    <cellStyle name="Millares 18 3 6" xfId="2389"/>
    <cellStyle name="Millares 18 3 6 2" xfId="2390"/>
    <cellStyle name="Millares 18 3 7" xfId="2391"/>
    <cellStyle name="Millares 18 4" xfId="2392"/>
    <cellStyle name="Millares 18 4 2" xfId="2393"/>
    <cellStyle name="Millares 18 4 2 2" xfId="2394"/>
    <cellStyle name="Millares 18 4 2 2 2" xfId="2395"/>
    <cellStyle name="Millares 18 4 2 3" xfId="2396"/>
    <cellStyle name="Millares 18 4 3" xfId="2397"/>
    <cellStyle name="Millares 18 4 3 2" xfId="2398"/>
    <cellStyle name="Millares 18 4 3 2 2" xfId="2399"/>
    <cellStyle name="Millares 18 4 3 3" xfId="2400"/>
    <cellStyle name="Millares 18 4 4" xfId="2401"/>
    <cellStyle name="Millares 18 4 4 2" xfId="2402"/>
    <cellStyle name="Millares 18 4 5" xfId="2403"/>
    <cellStyle name="Millares 18 5" xfId="2404"/>
    <cellStyle name="Millares 18 5 2" xfId="2405"/>
    <cellStyle name="Millares 18 5 2 2" xfId="2406"/>
    <cellStyle name="Millares 18 5 3" xfId="2407"/>
    <cellStyle name="Millares 18 6" xfId="2408"/>
    <cellStyle name="Millares 18 6 2" xfId="2409"/>
    <cellStyle name="Millares 18 6 2 2" xfId="2410"/>
    <cellStyle name="Millares 18 6 3" xfId="2411"/>
    <cellStyle name="Millares 18 7" xfId="2412"/>
    <cellStyle name="Millares 18 7 2" xfId="2413"/>
    <cellStyle name="Millares 18 7 2 2" xfId="2414"/>
    <cellStyle name="Millares 18 7 3" xfId="2415"/>
    <cellStyle name="Millares 18 8" xfId="2416"/>
    <cellStyle name="Millares 18 8 2" xfId="2417"/>
    <cellStyle name="Millares 18 9" xfId="2418"/>
    <cellStyle name="Millares 19" xfId="318"/>
    <cellStyle name="Millares 19 2" xfId="2419"/>
    <cellStyle name="Millares 19 3" xfId="346"/>
    <cellStyle name="Millares 19 4" xfId="3473"/>
    <cellStyle name="Millares 2" xfId="42"/>
    <cellStyle name="Millares 2 10" xfId="3479"/>
    <cellStyle name="Millares 2 11" xfId="3483"/>
    <cellStyle name="Millares 2 2" xfId="43"/>
    <cellStyle name="Millares 2 2 2" xfId="44"/>
    <cellStyle name="Millares 2 2 2 2" xfId="3505"/>
    <cellStyle name="Millares 2 2 3" xfId="3487"/>
    <cellStyle name="Millares 2 3" xfId="45"/>
    <cellStyle name="Millares 2 3 2" xfId="208"/>
    <cellStyle name="Millares 2 3 2 2" xfId="377"/>
    <cellStyle name="Millares 2 3 2 2 2" xfId="465"/>
    <cellStyle name="Millares 2 3 2 2 2 2" xfId="635"/>
    <cellStyle name="Millares 2 3 2 2 2 2 2" xfId="2420"/>
    <cellStyle name="Millares 2 3 2 2 2 2 2 2" xfId="2421"/>
    <cellStyle name="Millares 2 3 2 2 2 2 2 2 2" xfId="2422"/>
    <cellStyle name="Millares 2 3 2 2 2 2 2 3" xfId="2423"/>
    <cellStyle name="Millares 2 3 2 2 2 2 3" xfId="2424"/>
    <cellStyle name="Millares 2 3 2 2 2 2 3 2" xfId="2425"/>
    <cellStyle name="Millares 2 3 2 2 2 2 3 2 2" xfId="2426"/>
    <cellStyle name="Millares 2 3 2 2 2 2 3 3" xfId="2427"/>
    <cellStyle name="Millares 2 3 2 2 2 2 4" xfId="2428"/>
    <cellStyle name="Millares 2 3 2 2 2 2 4 2" xfId="2429"/>
    <cellStyle name="Millares 2 3 2 2 2 2 5" xfId="2430"/>
    <cellStyle name="Millares 2 3 2 2 2 3" xfId="2431"/>
    <cellStyle name="Millares 2 3 2 2 2 3 2" xfId="2432"/>
    <cellStyle name="Millares 2 3 2 2 2 3 2 2" xfId="2433"/>
    <cellStyle name="Millares 2 3 2 2 2 3 3" xfId="2434"/>
    <cellStyle name="Millares 2 3 2 2 2 4" xfId="2435"/>
    <cellStyle name="Millares 2 3 2 2 2 4 2" xfId="2436"/>
    <cellStyle name="Millares 2 3 2 2 2 4 2 2" xfId="2437"/>
    <cellStyle name="Millares 2 3 2 2 2 4 3" xfId="2438"/>
    <cellStyle name="Millares 2 3 2 2 2 5" xfId="2439"/>
    <cellStyle name="Millares 2 3 2 2 2 5 2" xfId="2440"/>
    <cellStyle name="Millares 2 3 2 2 2 5 2 2" xfId="2441"/>
    <cellStyle name="Millares 2 3 2 2 2 5 3" xfId="2442"/>
    <cellStyle name="Millares 2 3 2 2 2 6" xfId="2443"/>
    <cellStyle name="Millares 2 3 2 2 2 6 2" xfId="2444"/>
    <cellStyle name="Millares 2 3 2 2 2 7" xfId="2445"/>
    <cellStyle name="Millares 2 3 2 2 3" xfId="549"/>
    <cellStyle name="Millares 2 3 2 2 3 2" xfId="2446"/>
    <cellStyle name="Millares 2 3 2 2 3 2 2" xfId="2447"/>
    <cellStyle name="Millares 2 3 2 2 3 2 2 2" xfId="2448"/>
    <cellStyle name="Millares 2 3 2 2 3 2 3" xfId="2449"/>
    <cellStyle name="Millares 2 3 2 2 3 3" xfId="2450"/>
    <cellStyle name="Millares 2 3 2 2 3 3 2" xfId="2451"/>
    <cellStyle name="Millares 2 3 2 2 3 3 2 2" xfId="2452"/>
    <cellStyle name="Millares 2 3 2 2 3 3 3" xfId="2453"/>
    <cellStyle name="Millares 2 3 2 2 3 4" xfId="2454"/>
    <cellStyle name="Millares 2 3 2 2 3 4 2" xfId="2455"/>
    <cellStyle name="Millares 2 3 2 2 3 5" xfId="2456"/>
    <cellStyle name="Millares 2 3 2 2 4" xfId="2457"/>
    <cellStyle name="Millares 2 3 2 2 4 2" xfId="2458"/>
    <cellStyle name="Millares 2 3 2 2 4 2 2" xfId="2459"/>
    <cellStyle name="Millares 2 3 2 2 4 3" xfId="2460"/>
    <cellStyle name="Millares 2 3 2 2 5" xfId="2461"/>
    <cellStyle name="Millares 2 3 2 2 5 2" xfId="2462"/>
    <cellStyle name="Millares 2 3 2 2 5 2 2" xfId="2463"/>
    <cellStyle name="Millares 2 3 2 2 5 3" xfId="2464"/>
    <cellStyle name="Millares 2 3 2 2 6" xfId="2465"/>
    <cellStyle name="Millares 2 3 2 2 6 2" xfId="2466"/>
    <cellStyle name="Millares 2 3 2 2 6 2 2" xfId="2467"/>
    <cellStyle name="Millares 2 3 2 2 6 3" xfId="2468"/>
    <cellStyle name="Millares 2 3 2 2 7" xfId="2469"/>
    <cellStyle name="Millares 2 3 2 2 7 2" xfId="2470"/>
    <cellStyle name="Millares 2 3 2 2 8" xfId="2471"/>
    <cellStyle name="Millares 2 3 2 3" xfId="464"/>
    <cellStyle name="Millares 2 3 2 3 2" xfId="634"/>
    <cellStyle name="Millares 2 3 2 3 2 2" xfId="2472"/>
    <cellStyle name="Millares 2 3 2 3 2 2 2" xfId="2473"/>
    <cellStyle name="Millares 2 3 2 3 2 2 2 2" xfId="2474"/>
    <cellStyle name="Millares 2 3 2 3 2 2 3" xfId="2475"/>
    <cellStyle name="Millares 2 3 2 3 2 3" xfId="2476"/>
    <cellStyle name="Millares 2 3 2 3 2 3 2" xfId="2477"/>
    <cellStyle name="Millares 2 3 2 3 2 3 2 2" xfId="2478"/>
    <cellStyle name="Millares 2 3 2 3 2 3 3" xfId="2479"/>
    <cellStyle name="Millares 2 3 2 3 2 4" xfId="2480"/>
    <cellStyle name="Millares 2 3 2 3 2 4 2" xfId="2481"/>
    <cellStyle name="Millares 2 3 2 3 2 5" xfId="2482"/>
    <cellStyle name="Millares 2 3 2 3 3" xfId="2483"/>
    <cellStyle name="Millares 2 3 2 3 3 2" xfId="2484"/>
    <cellStyle name="Millares 2 3 2 3 3 2 2" xfId="2485"/>
    <cellStyle name="Millares 2 3 2 3 3 3" xfId="2486"/>
    <cellStyle name="Millares 2 3 2 3 4" xfId="2487"/>
    <cellStyle name="Millares 2 3 2 3 4 2" xfId="2488"/>
    <cellStyle name="Millares 2 3 2 3 4 2 2" xfId="2489"/>
    <cellStyle name="Millares 2 3 2 3 4 3" xfId="2490"/>
    <cellStyle name="Millares 2 3 2 3 5" xfId="2491"/>
    <cellStyle name="Millares 2 3 2 3 5 2" xfId="2492"/>
    <cellStyle name="Millares 2 3 2 3 5 2 2" xfId="2493"/>
    <cellStyle name="Millares 2 3 2 3 5 3" xfId="2494"/>
    <cellStyle name="Millares 2 3 2 3 6" xfId="2495"/>
    <cellStyle name="Millares 2 3 2 3 6 2" xfId="2496"/>
    <cellStyle name="Millares 2 3 2 3 7" xfId="2497"/>
    <cellStyle name="Millares 2 3 2 4" xfId="548"/>
    <cellStyle name="Millares 2 3 2 4 2" xfId="2498"/>
    <cellStyle name="Millares 2 3 2 4 2 2" xfId="2499"/>
    <cellStyle name="Millares 2 3 2 4 2 2 2" xfId="2500"/>
    <cellStyle name="Millares 2 3 2 4 2 3" xfId="2501"/>
    <cellStyle name="Millares 2 3 2 4 3" xfId="2502"/>
    <cellStyle name="Millares 2 3 2 4 3 2" xfId="2503"/>
    <cellStyle name="Millares 2 3 2 4 3 2 2" xfId="2504"/>
    <cellStyle name="Millares 2 3 2 4 3 3" xfId="2505"/>
    <cellStyle name="Millares 2 3 2 4 4" xfId="2506"/>
    <cellStyle name="Millares 2 3 2 4 4 2" xfId="2507"/>
    <cellStyle name="Millares 2 3 2 4 5" xfId="2508"/>
    <cellStyle name="Millares 2 3 2 5" xfId="2509"/>
    <cellStyle name="Millares 2 3 2 5 2" xfId="2510"/>
    <cellStyle name="Millares 2 3 2 5 2 2" xfId="2511"/>
    <cellStyle name="Millares 2 3 2 5 3" xfId="2512"/>
    <cellStyle name="Millares 2 3 2 6" xfId="2513"/>
    <cellStyle name="Millares 2 3 2 6 2" xfId="2514"/>
    <cellStyle name="Millares 2 3 2 6 2 2" xfId="2515"/>
    <cellStyle name="Millares 2 3 2 6 3" xfId="2516"/>
    <cellStyle name="Millares 2 3 2 7" xfId="2517"/>
    <cellStyle name="Millares 2 3 2 7 2" xfId="2518"/>
    <cellStyle name="Millares 2 3 2 7 2 2" xfId="2519"/>
    <cellStyle name="Millares 2 3 2 7 3" xfId="2520"/>
    <cellStyle name="Millares 2 3 2 8" xfId="2521"/>
    <cellStyle name="Millares 2 3 2 8 2" xfId="2522"/>
    <cellStyle name="Millares 2 3 2 9" xfId="2523"/>
    <cellStyle name="Millares 2 3 3" xfId="244"/>
    <cellStyle name="Millares 2 3 3 2" xfId="379"/>
    <cellStyle name="Millares 2 3 3 2 2" xfId="467"/>
    <cellStyle name="Millares 2 3 3 2 2 2" xfId="637"/>
    <cellStyle name="Millares 2 3 3 2 3" xfId="551"/>
    <cellStyle name="Millares 2 3 3 3" xfId="466"/>
    <cellStyle name="Millares 2 3 3 3 2" xfId="636"/>
    <cellStyle name="Millares 2 3 3 4" xfId="550"/>
    <cellStyle name="Millares 2 3 3 5" xfId="2524"/>
    <cellStyle name="Millares 2 3 3 6" xfId="378"/>
    <cellStyle name="Millares 2 3 4" xfId="182"/>
    <cellStyle name="Millares 2 3 4 2" xfId="857"/>
    <cellStyle name="Millares 2 3 4 3" xfId="696"/>
    <cellStyle name="Millares 2 3 5" xfId="695"/>
    <cellStyle name="Millares 2 3 5 2" xfId="856"/>
    <cellStyle name="Millares 2 3 6" xfId="376"/>
    <cellStyle name="Millares 2 4" xfId="46"/>
    <cellStyle name="Millares 2 4 10" xfId="3500"/>
    <cellStyle name="Millares 2 4 2" xfId="380"/>
    <cellStyle name="Millares 2 4 2 2" xfId="469"/>
    <cellStyle name="Millares 2 4 2 2 2" xfId="639"/>
    <cellStyle name="Millares 2 4 2 2 2 2" xfId="2525"/>
    <cellStyle name="Millares 2 4 2 2 2 2 2" xfId="2526"/>
    <cellStyle name="Millares 2 4 2 2 2 2 2 2" xfId="2527"/>
    <cellStyle name="Millares 2 4 2 2 2 2 3" xfId="2528"/>
    <cellStyle name="Millares 2 4 2 2 2 3" xfId="2529"/>
    <cellStyle name="Millares 2 4 2 2 2 3 2" xfId="2530"/>
    <cellStyle name="Millares 2 4 2 2 2 3 2 2" xfId="2531"/>
    <cellStyle name="Millares 2 4 2 2 2 3 3" xfId="2532"/>
    <cellStyle name="Millares 2 4 2 2 2 4" xfId="2533"/>
    <cellStyle name="Millares 2 4 2 2 2 4 2" xfId="2534"/>
    <cellStyle name="Millares 2 4 2 2 2 5" xfId="2535"/>
    <cellStyle name="Millares 2 4 2 2 3" xfId="2536"/>
    <cellStyle name="Millares 2 4 2 2 3 2" xfId="2537"/>
    <cellStyle name="Millares 2 4 2 2 3 2 2" xfId="2538"/>
    <cellStyle name="Millares 2 4 2 2 3 3" xfId="2539"/>
    <cellStyle name="Millares 2 4 2 2 4" xfId="2540"/>
    <cellStyle name="Millares 2 4 2 2 4 2" xfId="2541"/>
    <cellStyle name="Millares 2 4 2 2 4 2 2" xfId="2542"/>
    <cellStyle name="Millares 2 4 2 2 4 3" xfId="2543"/>
    <cellStyle name="Millares 2 4 2 2 5" xfId="2544"/>
    <cellStyle name="Millares 2 4 2 2 5 2" xfId="2545"/>
    <cellStyle name="Millares 2 4 2 2 5 2 2" xfId="2546"/>
    <cellStyle name="Millares 2 4 2 2 5 3" xfId="2547"/>
    <cellStyle name="Millares 2 4 2 2 6" xfId="2548"/>
    <cellStyle name="Millares 2 4 2 2 6 2" xfId="2549"/>
    <cellStyle name="Millares 2 4 2 2 7" xfId="2550"/>
    <cellStyle name="Millares 2 4 2 3" xfId="553"/>
    <cellStyle name="Millares 2 4 2 3 2" xfId="2551"/>
    <cellStyle name="Millares 2 4 2 3 2 2" xfId="2552"/>
    <cellStyle name="Millares 2 4 2 3 2 2 2" xfId="2553"/>
    <cellStyle name="Millares 2 4 2 3 2 3" xfId="2554"/>
    <cellStyle name="Millares 2 4 2 3 3" xfId="2555"/>
    <cellStyle name="Millares 2 4 2 3 3 2" xfId="2556"/>
    <cellStyle name="Millares 2 4 2 3 3 2 2" xfId="2557"/>
    <cellStyle name="Millares 2 4 2 3 3 3" xfId="2558"/>
    <cellStyle name="Millares 2 4 2 3 4" xfId="2559"/>
    <cellStyle name="Millares 2 4 2 3 4 2" xfId="2560"/>
    <cellStyle name="Millares 2 4 2 3 5" xfId="2561"/>
    <cellStyle name="Millares 2 4 2 4" xfId="2562"/>
    <cellStyle name="Millares 2 4 2 4 2" xfId="2563"/>
    <cellStyle name="Millares 2 4 2 4 2 2" xfId="2564"/>
    <cellStyle name="Millares 2 4 2 4 3" xfId="2565"/>
    <cellStyle name="Millares 2 4 2 5" xfId="2566"/>
    <cellStyle name="Millares 2 4 2 5 2" xfId="2567"/>
    <cellStyle name="Millares 2 4 2 5 2 2" xfId="2568"/>
    <cellStyle name="Millares 2 4 2 5 3" xfId="2569"/>
    <cellStyle name="Millares 2 4 2 6" xfId="2570"/>
    <cellStyle name="Millares 2 4 2 6 2" xfId="2571"/>
    <cellStyle name="Millares 2 4 2 6 2 2" xfId="2572"/>
    <cellStyle name="Millares 2 4 2 6 3" xfId="2573"/>
    <cellStyle name="Millares 2 4 2 7" xfId="2574"/>
    <cellStyle name="Millares 2 4 2 7 2" xfId="2575"/>
    <cellStyle name="Millares 2 4 2 8" xfId="2576"/>
    <cellStyle name="Millares 2 4 3" xfId="468"/>
    <cellStyle name="Millares 2 4 3 2" xfId="638"/>
    <cellStyle name="Millares 2 4 3 2 2" xfId="2577"/>
    <cellStyle name="Millares 2 4 3 2 2 2" xfId="2578"/>
    <cellStyle name="Millares 2 4 3 2 2 2 2" xfId="2579"/>
    <cellStyle name="Millares 2 4 3 2 2 3" xfId="2580"/>
    <cellStyle name="Millares 2 4 3 2 3" xfId="2581"/>
    <cellStyle name="Millares 2 4 3 2 3 2" xfId="2582"/>
    <cellStyle name="Millares 2 4 3 2 3 2 2" xfId="2583"/>
    <cellStyle name="Millares 2 4 3 2 3 3" xfId="2584"/>
    <cellStyle name="Millares 2 4 3 2 4" xfId="2585"/>
    <cellStyle name="Millares 2 4 3 2 4 2" xfId="2586"/>
    <cellStyle name="Millares 2 4 3 2 5" xfId="2587"/>
    <cellStyle name="Millares 2 4 3 3" xfId="2588"/>
    <cellStyle name="Millares 2 4 3 3 2" xfId="2589"/>
    <cellStyle name="Millares 2 4 3 3 2 2" xfId="2590"/>
    <cellStyle name="Millares 2 4 3 3 3" xfId="2591"/>
    <cellStyle name="Millares 2 4 3 4" xfId="2592"/>
    <cellStyle name="Millares 2 4 3 4 2" xfId="2593"/>
    <cellStyle name="Millares 2 4 3 4 2 2" xfId="2594"/>
    <cellStyle name="Millares 2 4 3 4 3" xfId="2595"/>
    <cellStyle name="Millares 2 4 3 5" xfId="2596"/>
    <cellStyle name="Millares 2 4 3 5 2" xfId="2597"/>
    <cellStyle name="Millares 2 4 3 5 2 2" xfId="2598"/>
    <cellStyle name="Millares 2 4 3 5 3" xfId="2599"/>
    <cellStyle name="Millares 2 4 3 6" xfId="2600"/>
    <cellStyle name="Millares 2 4 3 6 2" xfId="2601"/>
    <cellStyle name="Millares 2 4 3 7" xfId="2602"/>
    <cellStyle name="Millares 2 4 4" xfId="552"/>
    <cellStyle name="Millares 2 4 4 2" xfId="2603"/>
    <cellStyle name="Millares 2 4 4 2 2" xfId="2604"/>
    <cellStyle name="Millares 2 4 4 2 2 2" xfId="2605"/>
    <cellStyle name="Millares 2 4 4 2 3" xfId="2606"/>
    <cellStyle name="Millares 2 4 4 3" xfId="2607"/>
    <cellStyle name="Millares 2 4 4 3 2" xfId="2608"/>
    <cellStyle name="Millares 2 4 4 3 2 2" xfId="2609"/>
    <cellStyle name="Millares 2 4 4 3 3" xfId="2610"/>
    <cellStyle name="Millares 2 4 4 4" xfId="2611"/>
    <cellStyle name="Millares 2 4 4 4 2" xfId="2612"/>
    <cellStyle name="Millares 2 4 4 5" xfId="2613"/>
    <cellStyle name="Millares 2 4 5" xfId="2614"/>
    <cellStyle name="Millares 2 4 5 2" xfId="2615"/>
    <cellStyle name="Millares 2 4 5 2 2" xfId="2616"/>
    <cellStyle name="Millares 2 4 5 3" xfId="2617"/>
    <cellStyle name="Millares 2 4 6" xfId="2618"/>
    <cellStyle name="Millares 2 4 6 2" xfId="2619"/>
    <cellStyle name="Millares 2 4 6 2 2" xfId="2620"/>
    <cellStyle name="Millares 2 4 6 3" xfId="2621"/>
    <cellStyle name="Millares 2 4 7" xfId="2622"/>
    <cellStyle name="Millares 2 4 7 2" xfId="2623"/>
    <cellStyle name="Millares 2 4 7 2 2" xfId="2624"/>
    <cellStyle name="Millares 2 4 7 3" xfId="2625"/>
    <cellStyle name="Millares 2 4 8" xfId="2626"/>
    <cellStyle name="Millares 2 4 8 2" xfId="2627"/>
    <cellStyle name="Millares 2 4 9" xfId="2628"/>
    <cellStyle name="Millares 2 5" xfId="243"/>
    <cellStyle name="Millares 2 5 2" xfId="382"/>
    <cellStyle name="Millares 2 5 2 2" xfId="471"/>
    <cellStyle name="Millares 2 5 2 2 2" xfId="641"/>
    <cellStyle name="Millares 2 5 2 3" xfId="555"/>
    <cellStyle name="Millares 2 5 3" xfId="470"/>
    <cellStyle name="Millares 2 5 3 2" xfId="640"/>
    <cellStyle name="Millares 2 5 4" xfId="554"/>
    <cellStyle name="Millares 2 5 5" xfId="2629"/>
    <cellStyle name="Millares 2 5 6" xfId="381"/>
    <cellStyle name="Millares 2 6" xfId="181"/>
    <cellStyle name="Millares 2 6 2" xfId="858"/>
    <cellStyle name="Millares 2 6 3" xfId="697"/>
    <cellStyle name="Millares 2 7" xfId="301"/>
    <cellStyle name="Millares 2 7 2" xfId="855"/>
    <cellStyle name="Millares 2 7 3" xfId="694"/>
    <cellStyle name="Millares 2 7 4" xfId="3468"/>
    <cellStyle name="Millares 2 8" xfId="375"/>
    <cellStyle name="Millares 2 9" xfId="324"/>
    <cellStyle name="Millares 20" xfId="315"/>
    <cellStyle name="Millares 20 2" xfId="933"/>
    <cellStyle name="Millares 20 3" xfId="3472"/>
    <cellStyle name="Millares 21" xfId="1559"/>
    <cellStyle name="Millares 22" xfId="3461"/>
    <cellStyle name="Millares 23" xfId="3480"/>
    <cellStyle name="Millares 3" xfId="47"/>
    <cellStyle name="Millares 3 10" xfId="413"/>
    <cellStyle name="Millares 3 11" xfId="3485"/>
    <cellStyle name="Millares 3 2" xfId="48"/>
    <cellStyle name="Millares 3 2 2" xfId="49"/>
    <cellStyle name="Millares 3 2 3" xfId="3489"/>
    <cellStyle name="Millares 3 3" xfId="50"/>
    <cellStyle name="Millares 3 3 2" xfId="51"/>
    <cellStyle name="Millares 3 3 2 2" xfId="247"/>
    <cellStyle name="Millares 3 3 2 2 2" xfId="862"/>
    <cellStyle name="Millares 3 3 2 3" xfId="185"/>
    <cellStyle name="Millares 3 3 2 3 2" xfId="861"/>
    <cellStyle name="Millares 3 3 2 3 3" xfId="700"/>
    <cellStyle name="Millares 3 3 2 3 4" xfId="3464"/>
    <cellStyle name="Millares 3 3 2 4" xfId="385"/>
    <cellStyle name="Millares 3 3 3" xfId="246"/>
    <cellStyle name="Millares 3 3 3 2" xfId="863"/>
    <cellStyle name="Millares 3 3 4" xfId="184"/>
    <cellStyle name="Millares 3 3 4 2" xfId="860"/>
    <cellStyle name="Millares 3 3 4 3" xfId="699"/>
    <cellStyle name="Millares 3 3 4 4" xfId="3463"/>
    <cellStyle name="Millares 3 3 5" xfId="384"/>
    <cellStyle name="Millares 3 3 6" xfId="3502"/>
    <cellStyle name="Millares 3 4" xfId="52"/>
    <cellStyle name="Millares 3 4 2" xfId="53"/>
    <cellStyle name="Millares 3 4 2 2" xfId="54"/>
    <cellStyle name="Millares 3 4 2 2 2" xfId="55"/>
    <cellStyle name="Millares 3 4 2 2 2 2" xfId="211"/>
    <cellStyle name="Millares 3 4 2 2 2 2 2" xfId="303"/>
    <cellStyle name="Millares 3 4 2 2 2 2 2 2" xfId="643"/>
    <cellStyle name="Millares 3 4 2 2 2 2 2 2 2" xfId="2630"/>
    <cellStyle name="Millares 3 4 2 2 2 2 2 2 2 2" xfId="2631"/>
    <cellStyle name="Millares 3 4 2 2 2 2 2 2 2 2 2" xfId="2632"/>
    <cellStyle name="Millares 3 4 2 2 2 2 2 2 2 3" xfId="2633"/>
    <cellStyle name="Millares 3 4 2 2 2 2 2 2 3" xfId="2634"/>
    <cellStyle name="Millares 3 4 2 2 2 2 2 2 3 2" xfId="2635"/>
    <cellStyle name="Millares 3 4 2 2 2 2 2 2 3 2 2" xfId="2636"/>
    <cellStyle name="Millares 3 4 2 2 2 2 2 2 3 3" xfId="2637"/>
    <cellStyle name="Millares 3 4 2 2 2 2 2 2 4" xfId="2638"/>
    <cellStyle name="Millares 3 4 2 2 2 2 2 2 4 2" xfId="2639"/>
    <cellStyle name="Millares 3 4 2 2 2 2 2 2 5" xfId="2640"/>
    <cellStyle name="Millares 3 4 2 2 2 2 2 3" xfId="2641"/>
    <cellStyle name="Millares 3 4 2 2 2 2 2 3 2" xfId="2642"/>
    <cellStyle name="Millares 3 4 2 2 2 2 2 3 2 2" xfId="2643"/>
    <cellStyle name="Millares 3 4 2 2 2 2 2 3 3" xfId="2644"/>
    <cellStyle name="Millares 3 4 2 2 2 2 2 4" xfId="2645"/>
    <cellStyle name="Millares 3 4 2 2 2 2 2 4 2" xfId="2646"/>
    <cellStyle name="Millares 3 4 2 2 2 2 2 4 2 2" xfId="2647"/>
    <cellStyle name="Millares 3 4 2 2 2 2 2 4 3" xfId="2648"/>
    <cellStyle name="Millares 3 4 2 2 2 2 2 5" xfId="2649"/>
    <cellStyle name="Millares 3 4 2 2 2 2 2 5 2" xfId="2650"/>
    <cellStyle name="Millares 3 4 2 2 2 2 2 5 2 2" xfId="2651"/>
    <cellStyle name="Millares 3 4 2 2 2 2 2 5 3" xfId="2652"/>
    <cellStyle name="Millares 3 4 2 2 2 2 2 6" xfId="2653"/>
    <cellStyle name="Millares 3 4 2 2 2 2 2 6 2" xfId="2654"/>
    <cellStyle name="Millares 3 4 2 2 2 2 2 7" xfId="2655"/>
    <cellStyle name="Millares 3 4 2 2 2 2 2 8" xfId="473"/>
    <cellStyle name="Millares 3 4 2 2 2 2 2 9" xfId="3470"/>
    <cellStyle name="Millares 3 4 2 2 2 2 3" xfId="557"/>
    <cellStyle name="Millares 3 4 2 2 2 2 3 2" xfId="2656"/>
    <cellStyle name="Millares 3 4 2 2 2 2 3 2 2" xfId="2657"/>
    <cellStyle name="Millares 3 4 2 2 2 2 3 2 2 2" xfId="2658"/>
    <cellStyle name="Millares 3 4 2 2 2 2 3 2 3" xfId="2659"/>
    <cellStyle name="Millares 3 4 2 2 2 2 3 3" xfId="2660"/>
    <cellStyle name="Millares 3 4 2 2 2 2 3 3 2" xfId="2661"/>
    <cellStyle name="Millares 3 4 2 2 2 2 3 3 2 2" xfId="2662"/>
    <cellStyle name="Millares 3 4 2 2 2 2 3 3 3" xfId="2663"/>
    <cellStyle name="Millares 3 4 2 2 2 2 3 4" xfId="2664"/>
    <cellStyle name="Millares 3 4 2 2 2 2 3 4 2" xfId="2665"/>
    <cellStyle name="Millares 3 4 2 2 2 2 3 5" xfId="2666"/>
    <cellStyle name="Millares 3 4 2 2 2 2 4" xfId="935"/>
    <cellStyle name="Millares 3 4 2 2 2 2 4 2" xfId="2668"/>
    <cellStyle name="Millares 3 4 2 2 2 2 4 2 2" xfId="2669"/>
    <cellStyle name="Millares 3 4 2 2 2 2 4 3" xfId="2670"/>
    <cellStyle name="Millares 3 4 2 2 2 2 4 4" xfId="2667"/>
    <cellStyle name="Millares 3 4 2 2 2 2 5" xfId="2671"/>
    <cellStyle name="Millares 3 4 2 2 2 2 5 2" xfId="2672"/>
    <cellStyle name="Millares 3 4 2 2 2 2 5 2 2" xfId="2673"/>
    <cellStyle name="Millares 3 4 2 2 2 2 5 3" xfId="2674"/>
    <cellStyle name="Millares 3 4 2 2 2 2 6" xfId="2675"/>
    <cellStyle name="Millares 3 4 2 2 2 2 6 2" xfId="2676"/>
    <cellStyle name="Millares 3 4 2 2 2 2 6 2 2" xfId="2677"/>
    <cellStyle name="Millares 3 4 2 2 2 2 6 3" xfId="2678"/>
    <cellStyle name="Millares 3 4 2 2 2 2 7" xfId="2679"/>
    <cellStyle name="Millares 3 4 2 2 2 2 7 2" xfId="2680"/>
    <cellStyle name="Millares 3 4 2 2 2 2 8" xfId="2681"/>
    <cellStyle name="Millares 3 4 2 2 2 3" xfId="302"/>
    <cellStyle name="Millares 3 4 2 2 2 3 2" xfId="642"/>
    <cellStyle name="Millares 3 4 2 2 2 3 2 2" xfId="2682"/>
    <cellStyle name="Millares 3 4 2 2 2 3 2 2 2" xfId="2683"/>
    <cellStyle name="Millares 3 4 2 2 2 3 2 2 2 2" xfId="2684"/>
    <cellStyle name="Millares 3 4 2 2 2 3 2 2 3" xfId="2685"/>
    <cellStyle name="Millares 3 4 2 2 2 3 2 3" xfId="2686"/>
    <cellStyle name="Millares 3 4 2 2 2 3 2 3 2" xfId="2687"/>
    <cellStyle name="Millares 3 4 2 2 2 3 2 3 2 2" xfId="2688"/>
    <cellStyle name="Millares 3 4 2 2 2 3 2 3 3" xfId="2689"/>
    <cellStyle name="Millares 3 4 2 2 2 3 2 4" xfId="2690"/>
    <cellStyle name="Millares 3 4 2 2 2 3 2 4 2" xfId="2691"/>
    <cellStyle name="Millares 3 4 2 2 2 3 2 5" xfId="2692"/>
    <cellStyle name="Millares 3 4 2 2 2 3 3" xfId="2693"/>
    <cellStyle name="Millares 3 4 2 2 2 3 3 2" xfId="2694"/>
    <cellStyle name="Millares 3 4 2 2 2 3 3 2 2" xfId="2695"/>
    <cellStyle name="Millares 3 4 2 2 2 3 3 3" xfId="2696"/>
    <cellStyle name="Millares 3 4 2 2 2 3 4" xfId="2697"/>
    <cellStyle name="Millares 3 4 2 2 2 3 4 2" xfId="2698"/>
    <cellStyle name="Millares 3 4 2 2 2 3 4 2 2" xfId="2699"/>
    <cellStyle name="Millares 3 4 2 2 2 3 4 3" xfId="2700"/>
    <cellStyle name="Millares 3 4 2 2 2 3 5" xfId="2701"/>
    <cellStyle name="Millares 3 4 2 2 2 3 5 2" xfId="2702"/>
    <cellStyle name="Millares 3 4 2 2 2 3 5 2 2" xfId="2703"/>
    <cellStyle name="Millares 3 4 2 2 2 3 5 3" xfId="2704"/>
    <cellStyle name="Millares 3 4 2 2 2 3 6" xfId="2705"/>
    <cellStyle name="Millares 3 4 2 2 2 3 6 2" xfId="2706"/>
    <cellStyle name="Millares 3 4 2 2 2 3 7" xfId="2707"/>
    <cellStyle name="Millares 3 4 2 2 2 3 8" xfId="472"/>
    <cellStyle name="Millares 3 4 2 2 2 3 9" xfId="3469"/>
    <cellStyle name="Millares 3 4 2 2 2 4" xfId="556"/>
    <cellStyle name="Millares 3 4 2 2 2 4 2" xfId="2708"/>
    <cellStyle name="Millares 3 4 2 2 2 4 2 2" xfId="2709"/>
    <cellStyle name="Millares 3 4 2 2 2 4 2 2 2" xfId="2710"/>
    <cellStyle name="Millares 3 4 2 2 2 4 2 3" xfId="2711"/>
    <cellStyle name="Millares 3 4 2 2 2 4 3" xfId="2712"/>
    <cellStyle name="Millares 3 4 2 2 2 4 3 2" xfId="2713"/>
    <cellStyle name="Millares 3 4 2 2 2 4 3 2 2" xfId="2714"/>
    <cellStyle name="Millares 3 4 2 2 2 4 3 3" xfId="2715"/>
    <cellStyle name="Millares 3 4 2 2 2 4 4" xfId="2716"/>
    <cellStyle name="Millares 3 4 2 2 2 4 4 2" xfId="2717"/>
    <cellStyle name="Millares 3 4 2 2 2 4 5" xfId="2718"/>
    <cellStyle name="Millares 3 4 2 2 2 5" xfId="936"/>
    <cellStyle name="Millares 3 4 2 2 2 5 2" xfId="2720"/>
    <cellStyle name="Millares 3 4 2 2 2 5 2 2" xfId="2721"/>
    <cellStyle name="Millares 3 4 2 2 2 5 3" xfId="2722"/>
    <cellStyle name="Millares 3 4 2 2 2 5 4" xfId="2719"/>
    <cellStyle name="Millares 3 4 2 2 2 6" xfId="2723"/>
    <cellStyle name="Millares 3 4 2 2 2 6 2" xfId="2724"/>
    <cellStyle name="Millares 3 4 2 2 2 6 2 2" xfId="2725"/>
    <cellStyle name="Millares 3 4 2 2 2 6 3" xfId="2726"/>
    <cellStyle name="Millares 3 4 2 2 2 7" xfId="2727"/>
    <cellStyle name="Millares 3 4 2 2 2 7 2" xfId="2728"/>
    <cellStyle name="Millares 3 4 2 2 2 7 2 2" xfId="2729"/>
    <cellStyle name="Millares 3 4 2 2 2 7 3" xfId="2730"/>
    <cellStyle name="Millares 3 4 2 2 2 8" xfId="2731"/>
    <cellStyle name="Millares 3 4 2 2 2 8 2" xfId="2732"/>
    <cellStyle name="Millares 3 4 2 2 2 9" xfId="2733"/>
    <cellStyle name="Millares 3 4 2 2 3" xfId="56"/>
    <cellStyle name="Millares 3 4 2 2 3 2" xfId="250"/>
    <cellStyle name="Millares 3 4 2 2 3 2 2" xfId="475"/>
    <cellStyle name="Millares 3 4 2 2 3 2 2 2" xfId="645"/>
    <cellStyle name="Millares 3 4 2 2 3 2 3" xfId="559"/>
    <cellStyle name="Millares 3 4 2 2 3 2 4" xfId="389"/>
    <cellStyle name="Millares 3 4 2 2 3 2 5" xfId="3466"/>
    <cellStyle name="Millares 3 4 2 2 3 3" xfId="474"/>
    <cellStyle name="Millares 3 4 2 2 3 3 2" xfId="644"/>
    <cellStyle name="Millares 3 4 2 2 3 4" xfId="558"/>
    <cellStyle name="Millares 3 4 2 2 3 5" xfId="2734"/>
    <cellStyle name="Millares 3 4 2 2 4" xfId="188"/>
    <cellStyle name="Millares 3 4 2 2 4 2" xfId="867"/>
    <cellStyle name="Millares 3 4 2 2 4 3" xfId="704"/>
    <cellStyle name="Millares 3 4 2 2 5" xfId="703"/>
    <cellStyle name="Millares 3 4 2 2 5 2" xfId="866"/>
    <cellStyle name="Millares 3 4 2 2 6" xfId="388"/>
    <cellStyle name="Millares 3 4 2 3" xfId="210"/>
    <cellStyle name="Millares 3 4 2 3 2" xfId="390"/>
    <cellStyle name="Millares 3 4 2 3 2 2" xfId="477"/>
    <cellStyle name="Millares 3 4 2 3 2 2 2" xfId="647"/>
    <cellStyle name="Millares 3 4 2 3 2 2 2 2" xfId="2735"/>
    <cellStyle name="Millares 3 4 2 3 2 2 2 2 2" xfId="2736"/>
    <cellStyle name="Millares 3 4 2 3 2 2 2 2 2 2" xfId="2737"/>
    <cellStyle name="Millares 3 4 2 3 2 2 2 2 3" xfId="2738"/>
    <cellStyle name="Millares 3 4 2 3 2 2 2 3" xfId="2739"/>
    <cellStyle name="Millares 3 4 2 3 2 2 2 3 2" xfId="2740"/>
    <cellStyle name="Millares 3 4 2 3 2 2 2 3 2 2" xfId="2741"/>
    <cellStyle name="Millares 3 4 2 3 2 2 2 3 3" xfId="2742"/>
    <cellStyle name="Millares 3 4 2 3 2 2 2 4" xfId="2743"/>
    <cellStyle name="Millares 3 4 2 3 2 2 2 4 2" xfId="2744"/>
    <cellStyle name="Millares 3 4 2 3 2 2 2 5" xfId="2745"/>
    <cellStyle name="Millares 3 4 2 3 2 2 3" xfId="2746"/>
    <cellStyle name="Millares 3 4 2 3 2 2 3 2" xfId="2747"/>
    <cellStyle name="Millares 3 4 2 3 2 2 3 2 2" xfId="2748"/>
    <cellStyle name="Millares 3 4 2 3 2 2 3 3" xfId="2749"/>
    <cellStyle name="Millares 3 4 2 3 2 2 4" xfId="2750"/>
    <cellStyle name="Millares 3 4 2 3 2 2 4 2" xfId="2751"/>
    <cellStyle name="Millares 3 4 2 3 2 2 4 2 2" xfId="2752"/>
    <cellStyle name="Millares 3 4 2 3 2 2 4 3" xfId="2753"/>
    <cellStyle name="Millares 3 4 2 3 2 2 5" xfId="2754"/>
    <cellStyle name="Millares 3 4 2 3 2 2 5 2" xfId="2755"/>
    <cellStyle name="Millares 3 4 2 3 2 2 5 2 2" xfId="2756"/>
    <cellStyle name="Millares 3 4 2 3 2 2 5 3" xfId="2757"/>
    <cellStyle name="Millares 3 4 2 3 2 2 6" xfId="2758"/>
    <cellStyle name="Millares 3 4 2 3 2 2 6 2" xfId="2759"/>
    <cellStyle name="Millares 3 4 2 3 2 2 7" xfId="2760"/>
    <cellStyle name="Millares 3 4 2 3 2 3" xfId="561"/>
    <cellStyle name="Millares 3 4 2 3 2 3 2" xfId="2761"/>
    <cellStyle name="Millares 3 4 2 3 2 3 2 2" xfId="2762"/>
    <cellStyle name="Millares 3 4 2 3 2 3 2 2 2" xfId="2763"/>
    <cellStyle name="Millares 3 4 2 3 2 3 2 3" xfId="2764"/>
    <cellStyle name="Millares 3 4 2 3 2 3 3" xfId="2765"/>
    <cellStyle name="Millares 3 4 2 3 2 3 3 2" xfId="2766"/>
    <cellStyle name="Millares 3 4 2 3 2 3 3 2 2" xfId="2767"/>
    <cellStyle name="Millares 3 4 2 3 2 3 3 3" xfId="2768"/>
    <cellStyle name="Millares 3 4 2 3 2 3 4" xfId="2769"/>
    <cellStyle name="Millares 3 4 2 3 2 3 4 2" xfId="2770"/>
    <cellStyle name="Millares 3 4 2 3 2 3 5" xfId="2771"/>
    <cellStyle name="Millares 3 4 2 3 2 4" xfId="2772"/>
    <cellStyle name="Millares 3 4 2 3 2 4 2" xfId="2773"/>
    <cellStyle name="Millares 3 4 2 3 2 4 2 2" xfId="2774"/>
    <cellStyle name="Millares 3 4 2 3 2 4 3" xfId="2775"/>
    <cellStyle name="Millares 3 4 2 3 2 5" xfId="2776"/>
    <cellStyle name="Millares 3 4 2 3 2 5 2" xfId="2777"/>
    <cellStyle name="Millares 3 4 2 3 2 5 2 2" xfId="2778"/>
    <cellStyle name="Millares 3 4 2 3 2 5 3" xfId="2779"/>
    <cellStyle name="Millares 3 4 2 3 2 6" xfId="2780"/>
    <cellStyle name="Millares 3 4 2 3 2 6 2" xfId="2781"/>
    <cellStyle name="Millares 3 4 2 3 2 6 2 2" xfId="2782"/>
    <cellStyle name="Millares 3 4 2 3 2 6 3" xfId="2783"/>
    <cellStyle name="Millares 3 4 2 3 2 7" xfId="2784"/>
    <cellStyle name="Millares 3 4 2 3 2 7 2" xfId="2785"/>
    <cellStyle name="Millares 3 4 2 3 2 8" xfId="2786"/>
    <cellStyle name="Millares 3 4 2 3 3" xfId="476"/>
    <cellStyle name="Millares 3 4 2 3 3 2" xfId="646"/>
    <cellStyle name="Millares 3 4 2 3 3 2 2" xfId="2787"/>
    <cellStyle name="Millares 3 4 2 3 3 2 2 2" xfId="2788"/>
    <cellStyle name="Millares 3 4 2 3 3 2 2 2 2" xfId="2789"/>
    <cellStyle name="Millares 3 4 2 3 3 2 2 3" xfId="2790"/>
    <cellStyle name="Millares 3 4 2 3 3 2 3" xfId="2791"/>
    <cellStyle name="Millares 3 4 2 3 3 2 3 2" xfId="2792"/>
    <cellStyle name="Millares 3 4 2 3 3 2 3 2 2" xfId="2793"/>
    <cellStyle name="Millares 3 4 2 3 3 2 3 3" xfId="2794"/>
    <cellStyle name="Millares 3 4 2 3 3 2 4" xfId="2795"/>
    <cellStyle name="Millares 3 4 2 3 3 2 4 2" xfId="2796"/>
    <cellStyle name="Millares 3 4 2 3 3 2 5" xfId="2797"/>
    <cellStyle name="Millares 3 4 2 3 3 3" xfId="2798"/>
    <cellStyle name="Millares 3 4 2 3 3 3 2" xfId="2799"/>
    <cellStyle name="Millares 3 4 2 3 3 3 2 2" xfId="2800"/>
    <cellStyle name="Millares 3 4 2 3 3 3 3" xfId="2801"/>
    <cellStyle name="Millares 3 4 2 3 3 4" xfId="2802"/>
    <cellStyle name="Millares 3 4 2 3 3 4 2" xfId="2803"/>
    <cellStyle name="Millares 3 4 2 3 3 4 2 2" xfId="2804"/>
    <cellStyle name="Millares 3 4 2 3 3 4 3" xfId="2805"/>
    <cellStyle name="Millares 3 4 2 3 3 5" xfId="2806"/>
    <cellStyle name="Millares 3 4 2 3 3 5 2" xfId="2807"/>
    <cellStyle name="Millares 3 4 2 3 3 5 2 2" xfId="2808"/>
    <cellStyle name="Millares 3 4 2 3 3 5 3" xfId="2809"/>
    <cellStyle name="Millares 3 4 2 3 3 6" xfId="2810"/>
    <cellStyle name="Millares 3 4 2 3 3 6 2" xfId="2811"/>
    <cellStyle name="Millares 3 4 2 3 3 7" xfId="2812"/>
    <cellStyle name="Millares 3 4 2 3 4" xfId="560"/>
    <cellStyle name="Millares 3 4 2 3 4 2" xfId="2813"/>
    <cellStyle name="Millares 3 4 2 3 4 2 2" xfId="2814"/>
    <cellStyle name="Millares 3 4 2 3 4 2 2 2" xfId="2815"/>
    <cellStyle name="Millares 3 4 2 3 4 2 3" xfId="2816"/>
    <cellStyle name="Millares 3 4 2 3 4 3" xfId="2817"/>
    <cellStyle name="Millares 3 4 2 3 4 3 2" xfId="2818"/>
    <cellStyle name="Millares 3 4 2 3 4 3 2 2" xfId="2819"/>
    <cellStyle name="Millares 3 4 2 3 4 3 3" xfId="2820"/>
    <cellStyle name="Millares 3 4 2 3 4 4" xfId="2821"/>
    <cellStyle name="Millares 3 4 2 3 4 4 2" xfId="2822"/>
    <cellStyle name="Millares 3 4 2 3 4 5" xfId="2823"/>
    <cellStyle name="Millares 3 4 2 3 5" xfId="2824"/>
    <cellStyle name="Millares 3 4 2 3 5 2" xfId="2825"/>
    <cellStyle name="Millares 3 4 2 3 5 2 2" xfId="2826"/>
    <cellStyle name="Millares 3 4 2 3 5 3" xfId="2827"/>
    <cellStyle name="Millares 3 4 2 3 6" xfId="2828"/>
    <cellStyle name="Millares 3 4 2 3 6 2" xfId="2829"/>
    <cellStyle name="Millares 3 4 2 3 6 2 2" xfId="2830"/>
    <cellStyle name="Millares 3 4 2 3 6 3" xfId="2831"/>
    <cellStyle name="Millares 3 4 2 3 7" xfId="2832"/>
    <cellStyle name="Millares 3 4 2 3 7 2" xfId="2833"/>
    <cellStyle name="Millares 3 4 2 3 7 2 2" xfId="2834"/>
    <cellStyle name="Millares 3 4 2 3 7 3" xfId="2835"/>
    <cellStyle name="Millares 3 4 2 3 8" xfId="2836"/>
    <cellStyle name="Millares 3 4 2 3 8 2" xfId="2837"/>
    <cellStyle name="Millares 3 4 2 3 9" xfId="2838"/>
    <cellStyle name="Millares 3 4 2 4" xfId="249"/>
    <cellStyle name="Millares 3 4 2 4 2" xfId="392"/>
    <cellStyle name="Millares 3 4 2 4 2 2" xfId="479"/>
    <cellStyle name="Millares 3 4 2 4 2 2 2" xfId="649"/>
    <cellStyle name="Millares 3 4 2 4 2 3" xfId="563"/>
    <cellStyle name="Millares 3 4 2 4 3" xfId="478"/>
    <cellStyle name="Millares 3 4 2 4 3 2" xfId="648"/>
    <cellStyle name="Millares 3 4 2 4 4" xfId="562"/>
    <cellStyle name="Millares 3 4 2 4 5" xfId="2839"/>
    <cellStyle name="Millares 3 4 2 4 6" xfId="391"/>
    <cellStyle name="Millares 3 4 2 5" xfId="187"/>
    <cellStyle name="Millares 3 4 2 5 2" xfId="868"/>
    <cellStyle name="Millares 3 4 2 5 3" xfId="705"/>
    <cellStyle name="Millares 3 4 2 6" xfId="702"/>
    <cellStyle name="Millares 3 4 2 6 2" xfId="865"/>
    <cellStyle name="Millares 3 4 2 7" xfId="387"/>
    <cellStyle name="Millares 3 4 3" xfId="209"/>
    <cellStyle name="Millares 3 4 3 2" xfId="393"/>
    <cellStyle name="Millares 3 4 3 2 2" xfId="481"/>
    <cellStyle name="Millares 3 4 3 2 2 2" xfId="651"/>
    <cellStyle name="Millares 3 4 3 2 2 2 2" xfId="2840"/>
    <cellStyle name="Millares 3 4 3 2 2 2 2 2" xfId="2841"/>
    <cellStyle name="Millares 3 4 3 2 2 2 2 2 2" xfId="2842"/>
    <cellStyle name="Millares 3 4 3 2 2 2 2 3" xfId="2843"/>
    <cellStyle name="Millares 3 4 3 2 2 2 3" xfId="2844"/>
    <cellStyle name="Millares 3 4 3 2 2 2 3 2" xfId="2845"/>
    <cellStyle name="Millares 3 4 3 2 2 2 3 2 2" xfId="2846"/>
    <cellStyle name="Millares 3 4 3 2 2 2 3 3" xfId="2847"/>
    <cellStyle name="Millares 3 4 3 2 2 2 4" xfId="2848"/>
    <cellStyle name="Millares 3 4 3 2 2 2 4 2" xfId="2849"/>
    <cellStyle name="Millares 3 4 3 2 2 2 5" xfId="2850"/>
    <cellStyle name="Millares 3 4 3 2 2 3" xfId="2851"/>
    <cellStyle name="Millares 3 4 3 2 2 3 2" xfId="2852"/>
    <cellStyle name="Millares 3 4 3 2 2 3 2 2" xfId="2853"/>
    <cellStyle name="Millares 3 4 3 2 2 3 3" xfId="2854"/>
    <cellStyle name="Millares 3 4 3 2 2 4" xfId="2855"/>
    <cellStyle name="Millares 3 4 3 2 2 4 2" xfId="2856"/>
    <cellStyle name="Millares 3 4 3 2 2 4 2 2" xfId="2857"/>
    <cellStyle name="Millares 3 4 3 2 2 4 3" xfId="2858"/>
    <cellStyle name="Millares 3 4 3 2 2 5" xfId="2859"/>
    <cellStyle name="Millares 3 4 3 2 2 5 2" xfId="2860"/>
    <cellStyle name="Millares 3 4 3 2 2 5 2 2" xfId="2861"/>
    <cellStyle name="Millares 3 4 3 2 2 5 3" xfId="2862"/>
    <cellStyle name="Millares 3 4 3 2 2 6" xfId="2863"/>
    <cellStyle name="Millares 3 4 3 2 2 6 2" xfId="2864"/>
    <cellStyle name="Millares 3 4 3 2 2 7" xfId="2865"/>
    <cellStyle name="Millares 3 4 3 2 3" xfId="565"/>
    <cellStyle name="Millares 3 4 3 2 3 2" xfId="2866"/>
    <cellStyle name="Millares 3 4 3 2 3 2 2" xfId="2867"/>
    <cellStyle name="Millares 3 4 3 2 3 2 2 2" xfId="2868"/>
    <cellStyle name="Millares 3 4 3 2 3 2 3" xfId="2869"/>
    <cellStyle name="Millares 3 4 3 2 3 3" xfId="2870"/>
    <cellStyle name="Millares 3 4 3 2 3 3 2" xfId="2871"/>
    <cellStyle name="Millares 3 4 3 2 3 3 2 2" xfId="2872"/>
    <cellStyle name="Millares 3 4 3 2 3 3 3" xfId="2873"/>
    <cellStyle name="Millares 3 4 3 2 3 4" xfId="2874"/>
    <cellStyle name="Millares 3 4 3 2 3 4 2" xfId="2875"/>
    <cellStyle name="Millares 3 4 3 2 3 5" xfId="2876"/>
    <cellStyle name="Millares 3 4 3 2 4" xfId="2877"/>
    <cellStyle name="Millares 3 4 3 2 4 2" xfId="2878"/>
    <cellStyle name="Millares 3 4 3 2 4 2 2" xfId="2879"/>
    <cellStyle name="Millares 3 4 3 2 4 3" xfId="2880"/>
    <cellStyle name="Millares 3 4 3 2 5" xfId="2881"/>
    <cellStyle name="Millares 3 4 3 2 5 2" xfId="2882"/>
    <cellStyle name="Millares 3 4 3 2 5 2 2" xfId="2883"/>
    <cellStyle name="Millares 3 4 3 2 5 3" xfId="2884"/>
    <cellStyle name="Millares 3 4 3 2 6" xfId="2885"/>
    <cellStyle name="Millares 3 4 3 2 6 2" xfId="2886"/>
    <cellStyle name="Millares 3 4 3 2 6 2 2" xfId="2887"/>
    <cellStyle name="Millares 3 4 3 2 6 3" xfId="2888"/>
    <cellStyle name="Millares 3 4 3 2 7" xfId="2889"/>
    <cellStyle name="Millares 3 4 3 2 7 2" xfId="2890"/>
    <cellStyle name="Millares 3 4 3 2 8" xfId="2891"/>
    <cellStyle name="Millares 3 4 3 3" xfId="480"/>
    <cellStyle name="Millares 3 4 3 3 2" xfId="650"/>
    <cellStyle name="Millares 3 4 3 3 2 2" xfId="2892"/>
    <cellStyle name="Millares 3 4 3 3 2 2 2" xfId="2893"/>
    <cellStyle name="Millares 3 4 3 3 2 2 2 2" xfId="2894"/>
    <cellStyle name="Millares 3 4 3 3 2 2 3" xfId="2895"/>
    <cellStyle name="Millares 3 4 3 3 2 3" xfId="2896"/>
    <cellStyle name="Millares 3 4 3 3 2 3 2" xfId="2897"/>
    <cellStyle name="Millares 3 4 3 3 2 3 2 2" xfId="2898"/>
    <cellStyle name="Millares 3 4 3 3 2 3 3" xfId="2899"/>
    <cellStyle name="Millares 3 4 3 3 2 4" xfId="2900"/>
    <cellStyle name="Millares 3 4 3 3 2 4 2" xfId="2901"/>
    <cellStyle name="Millares 3 4 3 3 2 5" xfId="2902"/>
    <cellStyle name="Millares 3 4 3 3 3" xfId="2903"/>
    <cellStyle name="Millares 3 4 3 3 3 2" xfId="2904"/>
    <cellStyle name="Millares 3 4 3 3 3 2 2" xfId="2905"/>
    <cellStyle name="Millares 3 4 3 3 3 3" xfId="2906"/>
    <cellStyle name="Millares 3 4 3 3 4" xfId="2907"/>
    <cellStyle name="Millares 3 4 3 3 4 2" xfId="2908"/>
    <cellStyle name="Millares 3 4 3 3 4 2 2" xfId="2909"/>
    <cellStyle name="Millares 3 4 3 3 4 3" xfId="2910"/>
    <cellStyle name="Millares 3 4 3 3 5" xfId="2911"/>
    <cellStyle name="Millares 3 4 3 3 5 2" xfId="2912"/>
    <cellStyle name="Millares 3 4 3 3 5 2 2" xfId="2913"/>
    <cellStyle name="Millares 3 4 3 3 5 3" xfId="2914"/>
    <cellStyle name="Millares 3 4 3 3 6" xfId="2915"/>
    <cellStyle name="Millares 3 4 3 3 6 2" xfId="2916"/>
    <cellStyle name="Millares 3 4 3 3 7" xfId="2917"/>
    <cellStyle name="Millares 3 4 3 4" xfId="564"/>
    <cellStyle name="Millares 3 4 3 4 2" xfId="2918"/>
    <cellStyle name="Millares 3 4 3 4 2 2" xfId="2919"/>
    <cellStyle name="Millares 3 4 3 4 2 2 2" xfId="2920"/>
    <cellStyle name="Millares 3 4 3 4 2 3" xfId="2921"/>
    <cellStyle name="Millares 3 4 3 4 3" xfId="2922"/>
    <cellStyle name="Millares 3 4 3 4 3 2" xfId="2923"/>
    <cellStyle name="Millares 3 4 3 4 3 2 2" xfId="2924"/>
    <cellStyle name="Millares 3 4 3 4 3 3" xfId="2925"/>
    <cellStyle name="Millares 3 4 3 4 4" xfId="2926"/>
    <cellStyle name="Millares 3 4 3 4 4 2" xfId="2927"/>
    <cellStyle name="Millares 3 4 3 4 5" xfId="2928"/>
    <cellStyle name="Millares 3 4 3 5" xfId="2929"/>
    <cellStyle name="Millares 3 4 3 5 2" xfId="2930"/>
    <cellStyle name="Millares 3 4 3 5 2 2" xfId="2931"/>
    <cellStyle name="Millares 3 4 3 5 3" xfId="2932"/>
    <cellStyle name="Millares 3 4 3 6" xfId="2933"/>
    <cellStyle name="Millares 3 4 3 6 2" xfId="2934"/>
    <cellStyle name="Millares 3 4 3 6 2 2" xfId="2935"/>
    <cellStyle name="Millares 3 4 3 6 3" xfId="2936"/>
    <cellStyle name="Millares 3 4 3 7" xfId="2937"/>
    <cellStyle name="Millares 3 4 3 7 2" xfId="2938"/>
    <cellStyle name="Millares 3 4 3 7 2 2" xfId="2939"/>
    <cellStyle name="Millares 3 4 3 7 3" xfId="2940"/>
    <cellStyle name="Millares 3 4 3 8" xfId="2941"/>
    <cellStyle name="Millares 3 4 3 8 2" xfId="2942"/>
    <cellStyle name="Millares 3 4 3 9" xfId="2943"/>
    <cellStyle name="Millares 3 4 4" xfId="248"/>
    <cellStyle name="Millares 3 4 4 2" xfId="395"/>
    <cellStyle name="Millares 3 4 4 2 2" xfId="483"/>
    <cellStyle name="Millares 3 4 4 2 2 2" xfId="653"/>
    <cellStyle name="Millares 3 4 4 2 3" xfId="567"/>
    <cellStyle name="Millares 3 4 4 3" xfId="482"/>
    <cellStyle name="Millares 3 4 4 3 2" xfId="652"/>
    <cellStyle name="Millares 3 4 4 4" xfId="566"/>
    <cellStyle name="Millares 3 4 4 5" xfId="2944"/>
    <cellStyle name="Millares 3 4 4 6" xfId="394"/>
    <cellStyle name="Millares 3 4 5" xfId="186"/>
    <cellStyle name="Millares 3 4 5 2" xfId="869"/>
    <cellStyle name="Millares 3 4 5 3" xfId="706"/>
    <cellStyle name="Millares 3 4 6" xfId="701"/>
    <cellStyle name="Millares 3 4 6 2" xfId="864"/>
    <cellStyle name="Millares 3 4 7" xfId="386"/>
    <cellStyle name="Millares 3 5" xfId="57"/>
    <cellStyle name="Millares 3 5 2" xfId="396"/>
    <cellStyle name="Millares 3 5 2 2" xfId="485"/>
    <cellStyle name="Millares 3 5 2 2 2" xfId="655"/>
    <cellStyle name="Millares 3 5 2 2 2 2" xfId="2945"/>
    <cellStyle name="Millares 3 5 2 2 2 2 2" xfId="2946"/>
    <cellStyle name="Millares 3 5 2 2 2 2 2 2" xfId="2947"/>
    <cellStyle name="Millares 3 5 2 2 2 2 3" xfId="2948"/>
    <cellStyle name="Millares 3 5 2 2 2 3" xfId="2949"/>
    <cellStyle name="Millares 3 5 2 2 2 3 2" xfId="2950"/>
    <cellStyle name="Millares 3 5 2 2 2 3 2 2" xfId="2951"/>
    <cellStyle name="Millares 3 5 2 2 2 3 3" xfId="2952"/>
    <cellStyle name="Millares 3 5 2 2 2 4" xfId="2953"/>
    <cellStyle name="Millares 3 5 2 2 2 4 2" xfId="2954"/>
    <cellStyle name="Millares 3 5 2 2 2 5" xfId="2955"/>
    <cellStyle name="Millares 3 5 2 2 3" xfId="2956"/>
    <cellStyle name="Millares 3 5 2 2 3 2" xfId="2957"/>
    <cellStyle name="Millares 3 5 2 2 3 2 2" xfId="2958"/>
    <cellStyle name="Millares 3 5 2 2 3 3" xfId="2959"/>
    <cellStyle name="Millares 3 5 2 2 4" xfId="2960"/>
    <cellStyle name="Millares 3 5 2 2 4 2" xfId="2961"/>
    <cellStyle name="Millares 3 5 2 2 4 2 2" xfId="2962"/>
    <cellStyle name="Millares 3 5 2 2 4 3" xfId="2963"/>
    <cellStyle name="Millares 3 5 2 2 5" xfId="2964"/>
    <cellStyle name="Millares 3 5 2 2 5 2" xfId="2965"/>
    <cellStyle name="Millares 3 5 2 2 5 2 2" xfId="2966"/>
    <cellStyle name="Millares 3 5 2 2 5 3" xfId="2967"/>
    <cellStyle name="Millares 3 5 2 2 6" xfId="2968"/>
    <cellStyle name="Millares 3 5 2 2 6 2" xfId="2969"/>
    <cellStyle name="Millares 3 5 2 2 7" xfId="2970"/>
    <cellStyle name="Millares 3 5 2 3" xfId="569"/>
    <cellStyle name="Millares 3 5 2 3 2" xfId="2971"/>
    <cellStyle name="Millares 3 5 2 3 2 2" xfId="2972"/>
    <cellStyle name="Millares 3 5 2 3 2 2 2" xfId="2973"/>
    <cellStyle name="Millares 3 5 2 3 2 3" xfId="2974"/>
    <cellStyle name="Millares 3 5 2 3 3" xfId="2975"/>
    <cellStyle name="Millares 3 5 2 3 3 2" xfId="2976"/>
    <cellStyle name="Millares 3 5 2 3 3 2 2" xfId="2977"/>
    <cellStyle name="Millares 3 5 2 3 3 3" xfId="2978"/>
    <cellStyle name="Millares 3 5 2 3 4" xfId="2979"/>
    <cellStyle name="Millares 3 5 2 3 4 2" xfId="2980"/>
    <cellStyle name="Millares 3 5 2 3 5" xfId="2981"/>
    <cellStyle name="Millares 3 5 2 4" xfId="2982"/>
    <cellStyle name="Millares 3 5 2 4 2" xfId="2983"/>
    <cellStyle name="Millares 3 5 2 4 2 2" xfId="2984"/>
    <cellStyle name="Millares 3 5 2 4 3" xfId="2985"/>
    <cellStyle name="Millares 3 5 2 5" xfId="2986"/>
    <cellStyle name="Millares 3 5 2 5 2" xfId="2987"/>
    <cellStyle name="Millares 3 5 2 5 2 2" xfId="2988"/>
    <cellStyle name="Millares 3 5 2 5 3" xfId="2989"/>
    <cellStyle name="Millares 3 5 2 6" xfId="2990"/>
    <cellStyle name="Millares 3 5 2 6 2" xfId="2991"/>
    <cellStyle name="Millares 3 5 2 6 2 2" xfId="2992"/>
    <cellStyle name="Millares 3 5 2 6 3" xfId="2993"/>
    <cellStyle name="Millares 3 5 2 7" xfId="2994"/>
    <cellStyle name="Millares 3 5 2 7 2" xfId="2995"/>
    <cellStyle name="Millares 3 5 2 8" xfId="2996"/>
    <cellStyle name="Millares 3 5 3" xfId="484"/>
    <cellStyle name="Millares 3 5 3 2" xfId="654"/>
    <cellStyle name="Millares 3 5 3 2 2" xfId="2997"/>
    <cellStyle name="Millares 3 5 3 2 2 2" xfId="2998"/>
    <cellStyle name="Millares 3 5 3 2 2 2 2" xfId="2999"/>
    <cellStyle name="Millares 3 5 3 2 2 3" xfId="3000"/>
    <cellStyle name="Millares 3 5 3 2 3" xfId="3001"/>
    <cellStyle name="Millares 3 5 3 2 3 2" xfId="3002"/>
    <cellStyle name="Millares 3 5 3 2 3 2 2" xfId="3003"/>
    <cellStyle name="Millares 3 5 3 2 3 3" xfId="3004"/>
    <cellStyle name="Millares 3 5 3 2 4" xfId="3005"/>
    <cellStyle name="Millares 3 5 3 2 4 2" xfId="3006"/>
    <cellStyle name="Millares 3 5 3 2 5" xfId="3007"/>
    <cellStyle name="Millares 3 5 3 3" xfId="3008"/>
    <cellStyle name="Millares 3 5 3 3 2" xfId="3009"/>
    <cellStyle name="Millares 3 5 3 3 2 2" xfId="3010"/>
    <cellStyle name="Millares 3 5 3 3 3" xfId="3011"/>
    <cellStyle name="Millares 3 5 3 4" xfId="3012"/>
    <cellStyle name="Millares 3 5 3 4 2" xfId="3013"/>
    <cellStyle name="Millares 3 5 3 4 2 2" xfId="3014"/>
    <cellStyle name="Millares 3 5 3 4 3" xfId="3015"/>
    <cellStyle name="Millares 3 5 3 5" xfId="3016"/>
    <cellStyle name="Millares 3 5 3 5 2" xfId="3017"/>
    <cellStyle name="Millares 3 5 3 5 2 2" xfId="3018"/>
    <cellStyle name="Millares 3 5 3 5 3" xfId="3019"/>
    <cellStyle name="Millares 3 5 3 6" xfId="3020"/>
    <cellStyle name="Millares 3 5 3 6 2" xfId="3021"/>
    <cellStyle name="Millares 3 5 3 7" xfId="3022"/>
    <cellStyle name="Millares 3 5 4" xfId="568"/>
    <cellStyle name="Millares 3 5 4 2" xfId="3023"/>
    <cellStyle name="Millares 3 5 4 2 2" xfId="3024"/>
    <cellStyle name="Millares 3 5 4 2 2 2" xfId="3025"/>
    <cellStyle name="Millares 3 5 4 2 3" xfId="3026"/>
    <cellStyle name="Millares 3 5 4 3" xfId="3027"/>
    <cellStyle name="Millares 3 5 4 3 2" xfId="3028"/>
    <cellStyle name="Millares 3 5 4 3 2 2" xfId="3029"/>
    <cellStyle name="Millares 3 5 4 3 3" xfId="3030"/>
    <cellStyle name="Millares 3 5 4 4" xfId="3031"/>
    <cellStyle name="Millares 3 5 4 4 2" xfId="3032"/>
    <cellStyle name="Millares 3 5 4 5" xfId="3033"/>
    <cellStyle name="Millares 3 5 5" xfId="3034"/>
    <cellStyle name="Millares 3 5 5 2" xfId="3035"/>
    <cellStyle name="Millares 3 5 5 2 2" xfId="3036"/>
    <cellStyle name="Millares 3 5 5 3" xfId="3037"/>
    <cellStyle name="Millares 3 5 6" xfId="3038"/>
    <cellStyle name="Millares 3 5 6 2" xfId="3039"/>
    <cellStyle name="Millares 3 5 6 2 2" xfId="3040"/>
    <cellStyle name="Millares 3 5 6 3" xfId="3041"/>
    <cellStyle name="Millares 3 5 7" xfId="3042"/>
    <cellStyle name="Millares 3 5 7 2" xfId="3043"/>
    <cellStyle name="Millares 3 5 7 2 2" xfId="3044"/>
    <cellStyle name="Millares 3 5 7 3" xfId="3045"/>
    <cellStyle name="Millares 3 5 8" xfId="3046"/>
    <cellStyle name="Millares 3 5 8 2" xfId="3047"/>
    <cellStyle name="Millares 3 5 9" xfId="3048"/>
    <cellStyle name="Millares 3 6" xfId="245"/>
    <cellStyle name="Millares 3 6 2" xfId="398"/>
    <cellStyle name="Millares 3 6 2 2" xfId="487"/>
    <cellStyle name="Millares 3 6 2 2 2" xfId="657"/>
    <cellStyle name="Millares 3 6 2 3" xfId="571"/>
    <cellStyle name="Millares 3 6 3" xfId="486"/>
    <cellStyle name="Millares 3 6 3 2" xfId="656"/>
    <cellStyle name="Millares 3 6 4" xfId="570"/>
    <cellStyle name="Millares 3 6 5" xfId="3049"/>
    <cellStyle name="Millares 3 6 6" xfId="397"/>
    <cellStyle name="Millares 3 7" xfId="183"/>
    <cellStyle name="Millares 3 7 2" xfId="870"/>
    <cellStyle name="Millares 3 7 3" xfId="707"/>
    <cellStyle name="Millares 3 8" xfId="698"/>
    <cellStyle name="Millares 3 8 2" xfId="859"/>
    <cellStyle name="Millares 3 9" xfId="383"/>
    <cellStyle name="Millares 3_Formato Ejecucion presupuestal 30042009" xfId="58"/>
    <cellStyle name="Millares 4" xfId="59"/>
    <cellStyle name="Millares 4 2" xfId="60"/>
    <cellStyle name="Millares 4 2 2" xfId="3508"/>
    <cellStyle name="Millares 4 3" xfId="61"/>
    <cellStyle name="Millares 4 4" xfId="500"/>
    <cellStyle name="Millares 4 5" xfId="3488"/>
    <cellStyle name="Millares 5" xfId="62"/>
    <cellStyle name="Millares 5 10" xfId="3050"/>
    <cellStyle name="Millares 5 10 2" xfId="3051"/>
    <cellStyle name="Millares 5 11" xfId="3052"/>
    <cellStyle name="Millares 5 12" xfId="3496"/>
    <cellStyle name="Millares 5 2" xfId="63"/>
    <cellStyle name="Millares 5 2 10" xfId="3053"/>
    <cellStyle name="Millares 5 2 2" xfId="212"/>
    <cellStyle name="Millares 5 2 2 2" xfId="399"/>
    <cellStyle name="Millares 5 2 2 2 2" xfId="491"/>
    <cellStyle name="Millares 5 2 2 2 2 2" xfId="661"/>
    <cellStyle name="Millares 5 2 2 2 2 2 2" xfId="3054"/>
    <cellStyle name="Millares 5 2 2 2 2 2 2 2" xfId="3055"/>
    <cellStyle name="Millares 5 2 2 2 2 2 2 2 2" xfId="3056"/>
    <cellStyle name="Millares 5 2 2 2 2 2 2 3" xfId="3057"/>
    <cellStyle name="Millares 5 2 2 2 2 2 3" xfId="3058"/>
    <cellStyle name="Millares 5 2 2 2 2 2 3 2" xfId="3059"/>
    <cellStyle name="Millares 5 2 2 2 2 2 3 2 2" xfId="3060"/>
    <cellStyle name="Millares 5 2 2 2 2 2 3 3" xfId="3061"/>
    <cellStyle name="Millares 5 2 2 2 2 2 4" xfId="3062"/>
    <cellStyle name="Millares 5 2 2 2 2 2 4 2" xfId="3063"/>
    <cellStyle name="Millares 5 2 2 2 2 2 5" xfId="3064"/>
    <cellStyle name="Millares 5 2 2 2 2 3" xfId="3065"/>
    <cellStyle name="Millares 5 2 2 2 2 3 2" xfId="3066"/>
    <cellStyle name="Millares 5 2 2 2 2 3 2 2" xfId="3067"/>
    <cellStyle name="Millares 5 2 2 2 2 3 3" xfId="3068"/>
    <cellStyle name="Millares 5 2 2 2 2 4" xfId="3069"/>
    <cellStyle name="Millares 5 2 2 2 2 4 2" xfId="3070"/>
    <cellStyle name="Millares 5 2 2 2 2 4 2 2" xfId="3071"/>
    <cellStyle name="Millares 5 2 2 2 2 4 3" xfId="3072"/>
    <cellStyle name="Millares 5 2 2 2 2 5" xfId="3073"/>
    <cellStyle name="Millares 5 2 2 2 2 5 2" xfId="3074"/>
    <cellStyle name="Millares 5 2 2 2 2 5 2 2" xfId="3075"/>
    <cellStyle name="Millares 5 2 2 2 2 5 3" xfId="3076"/>
    <cellStyle name="Millares 5 2 2 2 2 6" xfId="3077"/>
    <cellStyle name="Millares 5 2 2 2 2 6 2" xfId="3078"/>
    <cellStyle name="Millares 5 2 2 2 2 7" xfId="3079"/>
    <cellStyle name="Millares 5 2 2 2 3" xfId="575"/>
    <cellStyle name="Millares 5 2 2 2 3 2" xfId="3080"/>
    <cellStyle name="Millares 5 2 2 2 3 2 2" xfId="3081"/>
    <cellStyle name="Millares 5 2 2 2 3 2 2 2" xfId="3082"/>
    <cellStyle name="Millares 5 2 2 2 3 2 3" xfId="3083"/>
    <cellStyle name="Millares 5 2 2 2 3 3" xfId="3084"/>
    <cellStyle name="Millares 5 2 2 2 3 3 2" xfId="3085"/>
    <cellStyle name="Millares 5 2 2 2 3 3 2 2" xfId="3086"/>
    <cellStyle name="Millares 5 2 2 2 3 3 3" xfId="3087"/>
    <cellStyle name="Millares 5 2 2 2 3 4" xfId="3088"/>
    <cellStyle name="Millares 5 2 2 2 3 4 2" xfId="3089"/>
    <cellStyle name="Millares 5 2 2 2 3 5" xfId="3090"/>
    <cellStyle name="Millares 5 2 2 2 4" xfId="3091"/>
    <cellStyle name="Millares 5 2 2 2 4 2" xfId="3092"/>
    <cellStyle name="Millares 5 2 2 2 4 2 2" xfId="3093"/>
    <cellStyle name="Millares 5 2 2 2 4 3" xfId="3094"/>
    <cellStyle name="Millares 5 2 2 2 5" xfId="3095"/>
    <cellStyle name="Millares 5 2 2 2 5 2" xfId="3096"/>
    <cellStyle name="Millares 5 2 2 2 5 2 2" xfId="3097"/>
    <cellStyle name="Millares 5 2 2 2 5 3" xfId="3098"/>
    <cellStyle name="Millares 5 2 2 2 6" xfId="3099"/>
    <cellStyle name="Millares 5 2 2 2 6 2" xfId="3100"/>
    <cellStyle name="Millares 5 2 2 2 6 2 2" xfId="3101"/>
    <cellStyle name="Millares 5 2 2 2 6 3" xfId="3102"/>
    <cellStyle name="Millares 5 2 2 2 7" xfId="3103"/>
    <cellStyle name="Millares 5 2 2 2 7 2" xfId="3104"/>
    <cellStyle name="Millares 5 2 2 2 8" xfId="3105"/>
    <cellStyle name="Millares 5 2 2 3" xfId="490"/>
    <cellStyle name="Millares 5 2 2 3 2" xfId="660"/>
    <cellStyle name="Millares 5 2 2 3 2 2" xfId="3106"/>
    <cellStyle name="Millares 5 2 2 3 2 2 2" xfId="3107"/>
    <cellStyle name="Millares 5 2 2 3 2 2 2 2" xfId="3108"/>
    <cellStyle name="Millares 5 2 2 3 2 2 3" xfId="3109"/>
    <cellStyle name="Millares 5 2 2 3 2 3" xfId="3110"/>
    <cellStyle name="Millares 5 2 2 3 2 3 2" xfId="3111"/>
    <cellStyle name="Millares 5 2 2 3 2 3 2 2" xfId="3112"/>
    <cellStyle name="Millares 5 2 2 3 2 3 3" xfId="3113"/>
    <cellStyle name="Millares 5 2 2 3 2 4" xfId="3114"/>
    <cellStyle name="Millares 5 2 2 3 2 4 2" xfId="3115"/>
    <cellStyle name="Millares 5 2 2 3 2 5" xfId="3116"/>
    <cellStyle name="Millares 5 2 2 3 3" xfId="3117"/>
    <cellStyle name="Millares 5 2 2 3 3 2" xfId="3118"/>
    <cellStyle name="Millares 5 2 2 3 3 2 2" xfId="3119"/>
    <cellStyle name="Millares 5 2 2 3 3 3" xfId="3120"/>
    <cellStyle name="Millares 5 2 2 3 4" xfId="3121"/>
    <cellStyle name="Millares 5 2 2 3 4 2" xfId="3122"/>
    <cellStyle name="Millares 5 2 2 3 4 2 2" xfId="3123"/>
    <cellStyle name="Millares 5 2 2 3 4 3" xfId="3124"/>
    <cellStyle name="Millares 5 2 2 3 5" xfId="3125"/>
    <cellStyle name="Millares 5 2 2 3 5 2" xfId="3126"/>
    <cellStyle name="Millares 5 2 2 3 5 2 2" xfId="3127"/>
    <cellStyle name="Millares 5 2 2 3 5 3" xfId="3128"/>
    <cellStyle name="Millares 5 2 2 3 6" xfId="3129"/>
    <cellStyle name="Millares 5 2 2 3 6 2" xfId="3130"/>
    <cellStyle name="Millares 5 2 2 3 7" xfId="3131"/>
    <cellStyle name="Millares 5 2 2 4" xfId="574"/>
    <cellStyle name="Millares 5 2 2 4 2" xfId="3132"/>
    <cellStyle name="Millares 5 2 2 4 2 2" xfId="3133"/>
    <cellStyle name="Millares 5 2 2 4 2 2 2" xfId="3134"/>
    <cellStyle name="Millares 5 2 2 4 2 3" xfId="3135"/>
    <cellStyle name="Millares 5 2 2 4 3" xfId="3136"/>
    <cellStyle name="Millares 5 2 2 4 3 2" xfId="3137"/>
    <cellStyle name="Millares 5 2 2 4 3 2 2" xfId="3138"/>
    <cellStyle name="Millares 5 2 2 4 3 3" xfId="3139"/>
    <cellStyle name="Millares 5 2 2 4 4" xfId="3140"/>
    <cellStyle name="Millares 5 2 2 4 4 2" xfId="3141"/>
    <cellStyle name="Millares 5 2 2 4 5" xfId="3142"/>
    <cellStyle name="Millares 5 2 2 5" xfId="3143"/>
    <cellStyle name="Millares 5 2 2 5 2" xfId="3144"/>
    <cellStyle name="Millares 5 2 2 5 2 2" xfId="3145"/>
    <cellStyle name="Millares 5 2 2 5 3" xfId="3146"/>
    <cellStyle name="Millares 5 2 2 6" xfId="3147"/>
    <cellStyle name="Millares 5 2 2 6 2" xfId="3148"/>
    <cellStyle name="Millares 5 2 2 6 2 2" xfId="3149"/>
    <cellStyle name="Millares 5 2 2 6 3" xfId="3150"/>
    <cellStyle name="Millares 5 2 2 7" xfId="3151"/>
    <cellStyle name="Millares 5 2 2 7 2" xfId="3152"/>
    <cellStyle name="Millares 5 2 2 7 2 2" xfId="3153"/>
    <cellStyle name="Millares 5 2 2 7 3" xfId="3154"/>
    <cellStyle name="Millares 5 2 2 8" xfId="3155"/>
    <cellStyle name="Millares 5 2 2 8 2" xfId="3156"/>
    <cellStyle name="Millares 5 2 2 9" xfId="3157"/>
    <cellStyle name="Millares 5 2 3" xfId="400"/>
    <cellStyle name="Millares 5 2 3 2" xfId="401"/>
    <cellStyle name="Millares 5 2 3 2 2" xfId="493"/>
    <cellStyle name="Millares 5 2 3 2 2 2" xfId="663"/>
    <cellStyle name="Millares 5 2 3 2 2 2 2" xfId="3158"/>
    <cellStyle name="Millares 5 2 3 2 2 2 2 2" xfId="3159"/>
    <cellStyle name="Millares 5 2 3 2 2 2 3" xfId="3160"/>
    <cellStyle name="Millares 5 2 3 2 2 3" xfId="3161"/>
    <cellStyle name="Millares 5 2 3 2 2 3 2" xfId="3162"/>
    <cellStyle name="Millares 5 2 3 2 2 3 2 2" xfId="3163"/>
    <cellStyle name="Millares 5 2 3 2 2 3 3" xfId="3164"/>
    <cellStyle name="Millares 5 2 3 2 2 4" xfId="3165"/>
    <cellStyle name="Millares 5 2 3 2 2 4 2" xfId="3166"/>
    <cellStyle name="Millares 5 2 3 2 2 5" xfId="3167"/>
    <cellStyle name="Millares 5 2 3 2 3" xfId="577"/>
    <cellStyle name="Millares 5 2 3 2 3 2" xfId="3168"/>
    <cellStyle name="Millares 5 2 3 2 3 2 2" xfId="3169"/>
    <cellStyle name="Millares 5 2 3 2 3 3" xfId="3170"/>
    <cellStyle name="Millares 5 2 3 2 4" xfId="3171"/>
    <cellStyle name="Millares 5 2 3 2 4 2" xfId="3172"/>
    <cellStyle name="Millares 5 2 3 2 4 2 2" xfId="3173"/>
    <cellStyle name="Millares 5 2 3 2 4 3" xfId="3174"/>
    <cellStyle name="Millares 5 2 3 2 5" xfId="3175"/>
    <cellStyle name="Millares 5 2 3 2 5 2" xfId="3176"/>
    <cellStyle name="Millares 5 2 3 2 5 2 2" xfId="3177"/>
    <cellStyle name="Millares 5 2 3 2 5 3" xfId="3178"/>
    <cellStyle name="Millares 5 2 3 2 6" xfId="3179"/>
    <cellStyle name="Millares 5 2 3 2 6 2" xfId="3180"/>
    <cellStyle name="Millares 5 2 3 2 7" xfId="3181"/>
    <cellStyle name="Millares 5 2 3 3" xfId="492"/>
    <cellStyle name="Millares 5 2 3 3 2" xfId="662"/>
    <cellStyle name="Millares 5 2 3 3 2 2" xfId="3182"/>
    <cellStyle name="Millares 5 2 3 3 2 2 2" xfId="3183"/>
    <cellStyle name="Millares 5 2 3 3 2 3" xfId="3184"/>
    <cellStyle name="Millares 5 2 3 3 3" xfId="3185"/>
    <cellStyle name="Millares 5 2 3 3 3 2" xfId="3186"/>
    <cellStyle name="Millares 5 2 3 3 3 2 2" xfId="3187"/>
    <cellStyle name="Millares 5 2 3 3 3 3" xfId="3188"/>
    <cellStyle name="Millares 5 2 3 3 4" xfId="3189"/>
    <cellStyle name="Millares 5 2 3 3 4 2" xfId="3190"/>
    <cellStyle name="Millares 5 2 3 3 5" xfId="3191"/>
    <cellStyle name="Millares 5 2 3 4" xfId="576"/>
    <cellStyle name="Millares 5 2 3 4 2" xfId="3192"/>
    <cellStyle name="Millares 5 2 3 4 2 2" xfId="3193"/>
    <cellStyle name="Millares 5 2 3 4 3" xfId="3194"/>
    <cellStyle name="Millares 5 2 3 5" xfId="3195"/>
    <cellStyle name="Millares 5 2 3 5 2" xfId="3196"/>
    <cellStyle name="Millares 5 2 3 5 2 2" xfId="3197"/>
    <cellStyle name="Millares 5 2 3 5 3" xfId="3198"/>
    <cellStyle name="Millares 5 2 3 6" xfId="3199"/>
    <cellStyle name="Millares 5 2 3 6 2" xfId="3200"/>
    <cellStyle name="Millares 5 2 3 6 2 2" xfId="3201"/>
    <cellStyle name="Millares 5 2 3 6 3" xfId="3202"/>
    <cellStyle name="Millares 5 2 3 7" xfId="3203"/>
    <cellStyle name="Millares 5 2 3 7 2" xfId="3204"/>
    <cellStyle name="Millares 5 2 3 8" xfId="3205"/>
    <cellStyle name="Millares 5 2 4" xfId="402"/>
    <cellStyle name="Millares 5 2 4 2" xfId="494"/>
    <cellStyle name="Millares 5 2 4 2 2" xfId="664"/>
    <cellStyle name="Millares 5 2 4 2 2 2" xfId="3206"/>
    <cellStyle name="Millares 5 2 4 2 2 2 2" xfId="3207"/>
    <cellStyle name="Millares 5 2 4 2 2 3" xfId="3208"/>
    <cellStyle name="Millares 5 2 4 2 3" xfId="3209"/>
    <cellStyle name="Millares 5 2 4 2 3 2" xfId="3210"/>
    <cellStyle name="Millares 5 2 4 2 3 2 2" xfId="3211"/>
    <cellStyle name="Millares 5 2 4 2 3 3" xfId="3212"/>
    <cellStyle name="Millares 5 2 4 2 4" xfId="3213"/>
    <cellStyle name="Millares 5 2 4 2 4 2" xfId="3214"/>
    <cellStyle name="Millares 5 2 4 2 5" xfId="3215"/>
    <cellStyle name="Millares 5 2 4 3" xfId="578"/>
    <cellStyle name="Millares 5 2 4 3 2" xfId="3216"/>
    <cellStyle name="Millares 5 2 4 3 2 2" xfId="3217"/>
    <cellStyle name="Millares 5 2 4 3 3" xfId="3218"/>
    <cellStyle name="Millares 5 2 4 4" xfId="3219"/>
    <cellStyle name="Millares 5 2 4 4 2" xfId="3220"/>
    <cellStyle name="Millares 5 2 4 4 2 2" xfId="3221"/>
    <cellStyle name="Millares 5 2 4 4 3" xfId="3222"/>
    <cellStyle name="Millares 5 2 4 5" xfId="3223"/>
    <cellStyle name="Millares 5 2 4 5 2" xfId="3224"/>
    <cellStyle name="Millares 5 2 4 5 2 2" xfId="3225"/>
    <cellStyle name="Millares 5 2 4 5 3" xfId="3226"/>
    <cellStyle name="Millares 5 2 4 6" xfId="3227"/>
    <cellStyle name="Millares 5 2 4 6 2" xfId="3228"/>
    <cellStyle name="Millares 5 2 4 7" xfId="3229"/>
    <cellStyle name="Millares 5 2 5" xfId="489"/>
    <cellStyle name="Millares 5 2 5 2" xfId="659"/>
    <cellStyle name="Millares 5 2 5 2 2" xfId="3230"/>
    <cellStyle name="Millares 5 2 5 2 2 2" xfId="3231"/>
    <cellStyle name="Millares 5 2 5 2 3" xfId="3232"/>
    <cellStyle name="Millares 5 2 5 3" xfId="3233"/>
    <cellStyle name="Millares 5 2 5 3 2" xfId="3234"/>
    <cellStyle name="Millares 5 2 5 3 2 2" xfId="3235"/>
    <cellStyle name="Millares 5 2 5 3 3" xfId="3236"/>
    <cellStyle name="Millares 5 2 5 4" xfId="3237"/>
    <cellStyle name="Millares 5 2 5 4 2" xfId="3238"/>
    <cellStyle name="Millares 5 2 5 5" xfId="3239"/>
    <cellStyle name="Millares 5 2 6" xfId="573"/>
    <cellStyle name="Millares 5 2 6 2" xfId="3240"/>
    <cellStyle name="Millares 5 2 6 2 2" xfId="3241"/>
    <cellStyle name="Millares 5 2 6 3" xfId="3242"/>
    <cellStyle name="Millares 5 2 7" xfId="3243"/>
    <cellStyle name="Millares 5 2 7 2" xfId="3244"/>
    <cellStyle name="Millares 5 2 7 2 2" xfId="3245"/>
    <cellStyle name="Millares 5 2 7 3" xfId="3246"/>
    <cellStyle name="Millares 5 2 8" xfId="3247"/>
    <cellStyle name="Millares 5 2 8 2" xfId="3248"/>
    <cellStyle name="Millares 5 2 8 2 2" xfId="3249"/>
    <cellStyle name="Millares 5 2 8 3" xfId="3250"/>
    <cellStyle name="Millares 5 2 9" xfId="3251"/>
    <cellStyle name="Millares 5 2 9 2" xfId="3252"/>
    <cellStyle name="Millares 5 3" xfId="64"/>
    <cellStyle name="Millares 5 3 2" xfId="403"/>
    <cellStyle name="Millares 5 3 2 2" xfId="496"/>
    <cellStyle name="Millares 5 3 2 2 2" xfId="666"/>
    <cellStyle name="Millares 5 3 2 2 2 2" xfId="3253"/>
    <cellStyle name="Millares 5 3 2 2 2 2 2" xfId="3254"/>
    <cellStyle name="Millares 5 3 2 2 2 2 2 2" xfId="3255"/>
    <cellStyle name="Millares 5 3 2 2 2 2 3" xfId="3256"/>
    <cellStyle name="Millares 5 3 2 2 2 3" xfId="3257"/>
    <cellStyle name="Millares 5 3 2 2 2 3 2" xfId="3258"/>
    <cellStyle name="Millares 5 3 2 2 2 3 2 2" xfId="3259"/>
    <cellStyle name="Millares 5 3 2 2 2 3 3" xfId="3260"/>
    <cellStyle name="Millares 5 3 2 2 2 4" xfId="3261"/>
    <cellStyle name="Millares 5 3 2 2 2 4 2" xfId="3262"/>
    <cellStyle name="Millares 5 3 2 2 2 5" xfId="3263"/>
    <cellStyle name="Millares 5 3 2 2 3" xfId="3264"/>
    <cellStyle name="Millares 5 3 2 2 3 2" xfId="3265"/>
    <cellStyle name="Millares 5 3 2 2 3 2 2" xfId="3266"/>
    <cellStyle name="Millares 5 3 2 2 3 3" xfId="3267"/>
    <cellStyle name="Millares 5 3 2 2 4" xfId="3268"/>
    <cellStyle name="Millares 5 3 2 2 4 2" xfId="3269"/>
    <cellStyle name="Millares 5 3 2 2 4 2 2" xfId="3270"/>
    <cellStyle name="Millares 5 3 2 2 4 3" xfId="3271"/>
    <cellStyle name="Millares 5 3 2 2 5" xfId="3272"/>
    <cellStyle name="Millares 5 3 2 2 5 2" xfId="3273"/>
    <cellStyle name="Millares 5 3 2 2 5 2 2" xfId="3274"/>
    <cellStyle name="Millares 5 3 2 2 5 3" xfId="3275"/>
    <cellStyle name="Millares 5 3 2 2 6" xfId="3276"/>
    <cellStyle name="Millares 5 3 2 2 6 2" xfId="3277"/>
    <cellStyle name="Millares 5 3 2 2 7" xfId="3278"/>
    <cellStyle name="Millares 5 3 2 3" xfId="580"/>
    <cellStyle name="Millares 5 3 2 3 2" xfId="3279"/>
    <cellStyle name="Millares 5 3 2 3 2 2" xfId="3280"/>
    <cellStyle name="Millares 5 3 2 3 2 2 2" xfId="3281"/>
    <cellStyle name="Millares 5 3 2 3 2 3" xfId="3282"/>
    <cellStyle name="Millares 5 3 2 3 3" xfId="3283"/>
    <cellStyle name="Millares 5 3 2 3 3 2" xfId="3284"/>
    <cellStyle name="Millares 5 3 2 3 3 2 2" xfId="3285"/>
    <cellStyle name="Millares 5 3 2 3 3 3" xfId="3286"/>
    <cellStyle name="Millares 5 3 2 3 4" xfId="3287"/>
    <cellStyle name="Millares 5 3 2 3 4 2" xfId="3288"/>
    <cellStyle name="Millares 5 3 2 3 5" xfId="3289"/>
    <cellStyle name="Millares 5 3 2 4" xfId="3290"/>
    <cellStyle name="Millares 5 3 2 4 2" xfId="3291"/>
    <cellStyle name="Millares 5 3 2 4 2 2" xfId="3292"/>
    <cellStyle name="Millares 5 3 2 4 3" xfId="3293"/>
    <cellStyle name="Millares 5 3 2 5" xfId="3294"/>
    <cellStyle name="Millares 5 3 2 5 2" xfId="3295"/>
    <cellStyle name="Millares 5 3 2 5 2 2" xfId="3296"/>
    <cellStyle name="Millares 5 3 2 5 3" xfId="3297"/>
    <cellStyle name="Millares 5 3 2 6" xfId="3298"/>
    <cellStyle name="Millares 5 3 2 6 2" xfId="3299"/>
    <cellStyle name="Millares 5 3 2 6 2 2" xfId="3300"/>
    <cellStyle name="Millares 5 3 2 6 3" xfId="3301"/>
    <cellStyle name="Millares 5 3 2 7" xfId="3302"/>
    <cellStyle name="Millares 5 3 2 7 2" xfId="3303"/>
    <cellStyle name="Millares 5 3 2 8" xfId="3304"/>
    <cellStyle name="Millares 5 3 3" xfId="495"/>
    <cellStyle name="Millares 5 3 3 2" xfId="665"/>
    <cellStyle name="Millares 5 3 3 2 2" xfId="3305"/>
    <cellStyle name="Millares 5 3 3 2 2 2" xfId="3306"/>
    <cellStyle name="Millares 5 3 3 2 2 2 2" xfId="3307"/>
    <cellStyle name="Millares 5 3 3 2 2 3" xfId="3308"/>
    <cellStyle name="Millares 5 3 3 2 3" xfId="3309"/>
    <cellStyle name="Millares 5 3 3 2 3 2" xfId="3310"/>
    <cellStyle name="Millares 5 3 3 2 3 2 2" xfId="3311"/>
    <cellStyle name="Millares 5 3 3 2 3 3" xfId="3312"/>
    <cellStyle name="Millares 5 3 3 2 4" xfId="3313"/>
    <cellStyle name="Millares 5 3 3 2 4 2" xfId="3314"/>
    <cellStyle name="Millares 5 3 3 2 5" xfId="3315"/>
    <cellStyle name="Millares 5 3 3 3" xfId="3316"/>
    <cellStyle name="Millares 5 3 3 3 2" xfId="3317"/>
    <cellStyle name="Millares 5 3 3 3 2 2" xfId="3318"/>
    <cellStyle name="Millares 5 3 3 3 3" xfId="3319"/>
    <cellStyle name="Millares 5 3 3 4" xfId="3320"/>
    <cellStyle name="Millares 5 3 3 4 2" xfId="3321"/>
    <cellStyle name="Millares 5 3 3 4 2 2" xfId="3322"/>
    <cellStyle name="Millares 5 3 3 4 3" xfId="3323"/>
    <cellStyle name="Millares 5 3 3 5" xfId="3324"/>
    <cellStyle name="Millares 5 3 3 5 2" xfId="3325"/>
    <cellStyle name="Millares 5 3 3 5 2 2" xfId="3326"/>
    <cellStyle name="Millares 5 3 3 5 3" xfId="3327"/>
    <cellStyle name="Millares 5 3 3 6" xfId="3328"/>
    <cellStyle name="Millares 5 3 3 6 2" xfId="3329"/>
    <cellStyle name="Millares 5 3 3 7" xfId="3330"/>
    <cellStyle name="Millares 5 3 4" xfId="579"/>
    <cellStyle name="Millares 5 3 4 2" xfId="3331"/>
    <cellStyle name="Millares 5 3 4 2 2" xfId="3332"/>
    <cellStyle name="Millares 5 3 4 2 2 2" xfId="3333"/>
    <cellStyle name="Millares 5 3 4 2 3" xfId="3334"/>
    <cellStyle name="Millares 5 3 4 3" xfId="3335"/>
    <cellStyle name="Millares 5 3 4 3 2" xfId="3336"/>
    <cellStyle name="Millares 5 3 4 3 2 2" xfId="3337"/>
    <cellStyle name="Millares 5 3 4 3 3" xfId="3338"/>
    <cellStyle name="Millares 5 3 4 4" xfId="3339"/>
    <cellStyle name="Millares 5 3 4 4 2" xfId="3340"/>
    <cellStyle name="Millares 5 3 4 5" xfId="3341"/>
    <cellStyle name="Millares 5 3 5" xfId="3342"/>
    <cellStyle name="Millares 5 3 5 2" xfId="3343"/>
    <cellStyle name="Millares 5 3 5 2 2" xfId="3344"/>
    <cellStyle name="Millares 5 3 5 3" xfId="3345"/>
    <cellStyle name="Millares 5 3 6" xfId="3346"/>
    <cellStyle name="Millares 5 3 6 2" xfId="3347"/>
    <cellStyle name="Millares 5 3 6 2 2" xfId="3348"/>
    <cellStyle name="Millares 5 3 6 3" xfId="3349"/>
    <cellStyle name="Millares 5 3 7" xfId="3350"/>
    <cellStyle name="Millares 5 3 7 2" xfId="3351"/>
    <cellStyle name="Millares 5 3 7 2 2" xfId="3352"/>
    <cellStyle name="Millares 5 3 7 3" xfId="3353"/>
    <cellStyle name="Millares 5 3 8" xfId="3354"/>
    <cellStyle name="Millares 5 3 8 2" xfId="3355"/>
    <cellStyle name="Millares 5 3 9" xfId="3356"/>
    <cellStyle name="Millares 5 4" xfId="404"/>
    <cellStyle name="Millares 5 4 2" xfId="405"/>
    <cellStyle name="Millares 5 4 2 2" xfId="498"/>
    <cellStyle name="Millares 5 4 2 2 2" xfId="668"/>
    <cellStyle name="Millares 5 4 2 2 2 2" xfId="3357"/>
    <cellStyle name="Millares 5 4 2 2 2 2 2" xfId="3358"/>
    <cellStyle name="Millares 5 4 2 2 2 3" xfId="3359"/>
    <cellStyle name="Millares 5 4 2 2 3" xfId="3360"/>
    <cellStyle name="Millares 5 4 2 2 3 2" xfId="3361"/>
    <cellStyle name="Millares 5 4 2 2 3 2 2" xfId="3362"/>
    <cellStyle name="Millares 5 4 2 2 3 3" xfId="3363"/>
    <cellStyle name="Millares 5 4 2 2 4" xfId="3364"/>
    <cellStyle name="Millares 5 4 2 2 4 2" xfId="3365"/>
    <cellStyle name="Millares 5 4 2 2 5" xfId="3366"/>
    <cellStyle name="Millares 5 4 2 3" xfId="582"/>
    <cellStyle name="Millares 5 4 2 3 2" xfId="3367"/>
    <cellStyle name="Millares 5 4 2 3 2 2" xfId="3368"/>
    <cellStyle name="Millares 5 4 2 3 3" xfId="3369"/>
    <cellStyle name="Millares 5 4 2 4" xfId="3370"/>
    <cellStyle name="Millares 5 4 2 4 2" xfId="3371"/>
    <cellStyle name="Millares 5 4 2 4 2 2" xfId="3372"/>
    <cellStyle name="Millares 5 4 2 4 3" xfId="3373"/>
    <cellStyle name="Millares 5 4 2 5" xfId="3374"/>
    <cellStyle name="Millares 5 4 2 5 2" xfId="3375"/>
    <cellStyle name="Millares 5 4 2 5 2 2" xfId="3376"/>
    <cellStyle name="Millares 5 4 2 5 3" xfId="3377"/>
    <cellStyle name="Millares 5 4 2 6" xfId="3378"/>
    <cellStyle name="Millares 5 4 2 6 2" xfId="3379"/>
    <cellStyle name="Millares 5 4 2 7" xfId="3380"/>
    <cellStyle name="Millares 5 4 3" xfId="497"/>
    <cellStyle name="Millares 5 4 3 2" xfId="667"/>
    <cellStyle name="Millares 5 4 3 2 2" xfId="3381"/>
    <cellStyle name="Millares 5 4 3 2 2 2" xfId="3382"/>
    <cellStyle name="Millares 5 4 3 2 3" xfId="3383"/>
    <cellStyle name="Millares 5 4 3 3" xfId="3384"/>
    <cellStyle name="Millares 5 4 3 3 2" xfId="3385"/>
    <cellStyle name="Millares 5 4 3 3 2 2" xfId="3386"/>
    <cellStyle name="Millares 5 4 3 3 3" xfId="3387"/>
    <cellStyle name="Millares 5 4 3 4" xfId="3388"/>
    <cellStyle name="Millares 5 4 3 4 2" xfId="3389"/>
    <cellStyle name="Millares 5 4 3 5" xfId="3390"/>
    <cellStyle name="Millares 5 4 4" xfId="581"/>
    <cellStyle name="Millares 5 4 4 2" xfId="3391"/>
    <cellStyle name="Millares 5 4 4 2 2" xfId="3392"/>
    <cellStyle name="Millares 5 4 4 3" xfId="3393"/>
    <cellStyle name="Millares 5 4 5" xfId="3394"/>
    <cellStyle name="Millares 5 4 5 2" xfId="3395"/>
    <cellStyle name="Millares 5 4 5 2 2" xfId="3396"/>
    <cellStyle name="Millares 5 4 5 3" xfId="3397"/>
    <cellStyle name="Millares 5 4 6" xfId="3398"/>
    <cellStyle name="Millares 5 4 6 2" xfId="3399"/>
    <cellStyle name="Millares 5 4 6 2 2" xfId="3400"/>
    <cellStyle name="Millares 5 4 6 3" xfId="3401"/>
    <cellStyle name="Millares 5 4 7" xfId="3402"/>
    <cellStyle name="Millares 5 4 7 2" xfId="3403"/>
    <cellStyle name="Millares 5 4 8" xfId="3404"/>
    <cellStyle name="Millares 5 5" xfId="406"/>
    <cellStyle name="Millares 5 5 2" xfId="499"/>
    <cellStyle name="Millares 5 5 2 2" xfId="669"/>
    <cellStyle name="Millares 5 5 2 2 2" xfId="3405"/>
    <cellStyle name="Millares 5 5 2 2 2 2" xfId="3406"/>
    <cellStyle name="Millares 5 5 2 2 3" xfId="3407"/>
    <cellStyle name="Millares 5 5 2 3" xfId="3408"/>
    <cellStyle name="Millares 5 5 2 3 2" xfId="3409"/>
    <cellStyle name="Millares 5 5 2 3 2 2" xfId="3410"/>
    <cellStyle name="Millares 5 5 2 3 3" xfId="3411"/>
    <cellStyle name="Millares 5 5 2 4" xfId="3412"/>
    <cellStyle name="Millares 5 5 2 4 2" xfId="3413"/>
    <cellStyle name="Millares 5 5 2 5" xfId="3414"/>
    <cellStyle name="Millares 5 5 3" xfId="583"/>
    <cellStyle name="Millares 5 5 3 2" xfId="3415"/>
    <cellStyle name="Millares 5 5 3 2 2" xfId="3416"/>
    <cellStyle name="Millares 5 5 3 3" xfId="3417"/>
    <cellStyle name="Millares 5 5 4" xfId="3418"/>
    <cellStyle name="Millares 5 5 4 2" xfId="3419"/>
    <cellStyle name="Millares 5 5 4 2 2" xfId="3420"/>
    <cellStyle name="Millares 5 5 4 3" xfId="3421"/>
    <cellStyle name="Millares 5 5 5" xfId="3422"/>
    <cellStyle name="Millares 5 5 5 2" xfId="3423"/>
    <cellStyle name="Millares 5 5 5 2 2" xfId="3424"/>
    <cellStyle name="Millares 5 5 5 3" xfId="3425"/>
    <cellStyle name="Millares 5 5 6" xfId="3426"/>
    <cellStyle name="Millares 5 5 6 2" xfId="3427"/>
    <cellStyle name="Millares 5 5 7" xfId="3428"/>
    <cellStyle name="Millares 5 6" xfId="488"/>
    <cellStyle name="Millares 5 6 2" xfId="658"/>
    <cellStyle name="Millares 5 6 2 2" xfId="3429"/>
    <cellStyle name="Millares 5 6 2 2 2" xfId="3430"/>
    <cellStyle name="Millares 5 6 2 3" xfId="3431"/>
    <cellStyle name="Millares 5 6 3" xfId="3432"/>
    <cellStyle name="Millares 5 6 3 2" xfId="3433"/>
    <cellStyle name="Millares 5 6 3 2 2" xfId="3434"/>
    <cellStyle name="Millares 5 6 3 3" xfId="3435"/>
    <cellStyle name="Millares 5 6 4" xfId="3436"/>
    <cellStyle name="Millares 5 6 4 2" xfId="3437"/>
    <cellStyle name="Millares 5 6 5" xfId="3438"/>
    <cellStyle name="Millares 5 7" xfId="572"/>
    <cellStyle name="Millares 5 7 2" xfId="3439"/>
    <cellStyle name="Millares 5 7 2 2" xfId="3440"/>
    <cellStyle name="Millares 5 7 3" xfId="3441"/>
    <cellStyle name="Millares 5 8" xfId="3442"/>
    <cellStyle name="Millares 5 8 2" xfId="3443"/>
    <cellStyle name="Millares 5 8 2 2" xfId="3444"/>
    <cellStyle name="Millares 5 8 3" xfId="3445"/>
    <cellStyle name="Millares 5 9" xfId="3446"/>
    <cellStyle name="Millares 5 9 2" xfId="3447"/>
    <cellStyle name="Millares 5 9 2 2" xfId="3448"/>
    <cellStyle name="Millares 5 9 3" xfId="3449"/>
    <cellStyle name="Millares 6" xfId="65"/>
    <cellStyle name="Millares 6 2" xfId="66"/>
    <cellStyle name="Millares 6 2 2" xfId="67"/>
    <cellStyle name="Millares 6 2 3" xfId="3498"/>
    <cellStyle name="Millares 6 3" xfId="68"/>
    <cellStyle name="Millares 6 4" xfId="69"/>
    <cellStyle name="Millares 6 5" xfId="585"/>
    <cellStyle name="Millares 6 6" xfId="3481"/>
    <cellStyle name="Millares 7" xfId="70"/>
    <cellStyle name="Millares 7 2" xfId="71"/>
    <cellStyle name="Millares 7 3" xfId="3497"/>
    <cellStyle name="Millares 7 4" xfId="320"/>
    <cellStyle name="Millares 7 4 2" xfId="3475"/>
    <cellStyle name="Millares 8" xfId="72"/>
    <cellStyle name="Millares 8 2" xfId="73"/>
    <cellStyle name="Millares 8 3" xfId="3513"/>
    <cellStyle name="Millares 9" xfId="74"/>
    <cellStyle name="Millares 9 2" xfId="75"/>
    <cellStyle name="Millares 9 3" xfId="3512"/>
    <cellStyle name="Millares 9 4" xfId="322"/>
    <cellStyle name="Millares 9 4 2" xfId="3477"/>
    <cellStyle name="Moneda [0] 2" xfId="232"/>
    <cellStyle name="Moneda [0] 2 2" xfId="292"/>
    <cellStyle name="Moneda [0] 2 2 2" xfId="3501"/>
    <cellStyle name="Moneda [0] 2 3" xfId="3484"/>
    <cellStyle name="Moneda [0] 3" xfId="76"/>
    <cellStyle name="Moneda [0] 3 2" xfId="3509"/>
    <cellStyle name="Moneda [0] 3 3" xfId="3491"/>
    <cellStyle name="Moneda [0] 4" xfId="778"/>
    <cellStyle name="Moneda [0] 4 2" xfId="932"/>
    <cellStyle name="Moneda [0] 5" xfId="326"/>
    <cellStyle name="Moneda [0] 6" xfId="3514"/>
    <cellStyle name="Moneda 10" xfId="77"/>
    <cellStyle name="Moneda 10 2" xfId="213"/>
    <cellStyle name="Moneda 10 2 2" xfId="268"/>
    <cellStyle name="Moneda 10 2 2 2" xfId="710"/>
    <cellStyle name="Moneda 10 2 2 2 2" xfId="873"/>
    <cellStyle name="Moneda 10 2 2 3" xfId="821"/>
    <cellStyle name="Moneda 10 2 3" xfId="709"/>
    <cellStyle name="Moneda 10 2 3 2" xfId="872"/>
    <cellStyle name="Moneda 10 2 4" xfId="794"/>
    <cellStyle name="Moneda 10 3" xfId="251"/>
    <cellStyle name="Moneda 10 3 2" xfId="711"/>
    <cellStyle name="Moneda 10 3 2 2" xfId="874"/>
    <cellStyle name="Moneda 10 3 3" xfId="807"/>
    <cellStyle name="Moneda 10 4" xfId="708"/>
    <cellStyle name="Moneda 10 4 2" xfId="871"/>
    <cellStyle name="Moneda 10 5" xfId="763"/>
    <cellStyle name="Moneda 10 6" xfId="781"/>
    <cellStyle name="Moneda 11" xfId="78"/>
    <cellStyle name="Moneda 12" xfId="304"/>
    <cellStyle name="Moneda 12 2" xfId="712"/>
    <cellStyle name="Moneda 13" xfId="308"/>
    <cellStyle name="Moneda 13 2" xfId="79"/>
    <cellStyle name="Moneda 13 3" xfId="762"/>
    <cellStyle name="Moneda 14" xfId="317"/>
    <cellStyle name="Moneda 14 2" xfId="780"/>
    <cellStyle name="Moneda 15" xfId="307"/>
    <cellStyle name="Moneda 15 2" xfId="934"/>
    <cellStyle name="Moneda 16" xfId="943"/>
    <cellStyle name="Moneda 17" xfId="937"/>
    <cellStyle name="Moneda 18" xfId="3450"/>
    <cellStyle name="Moneda 19" xfId="3462"/>
    <cellStyle name="Moneda 2" xfId="80"/>
    <cellStyle name="Moneda 2 2" xfId="81"/>
    <cellStyle name="Moneda 2 2 2" xfId="82"/>
    <cellStyle name="Moneda 2 2 2 2" xfId="190"/>
    <cellStyle name="Moneda 2 2 2 2 2" xfId="3452"/>
    <cellStyle name="Moneda 2 2 2 3" xfId="408"/>
    <cellStyle name="Moneda 2 2 3" xfId="83"/>
    <cellStyle name="Moneda 2 2 3 2" xfId="3451"/>
    <cellStyle name="Moneda 2 2 4" xfId="189"/>
    <cellStyle name="Moneda 2 2 4 2" xfId="3465"/>
    <cellStyle name="Moneda 2 2 5" xfId="407"/>
    <cellStyle name="Moneda 2 2 6" xfId="3507"/>
    <cellStyle name="Moneda 2 3" xfId="84"/>
    <cellStyle name="Moneda 2 3 2" xfId="305"/>
    <cellStyle name="Moneda 2 3 2 2" xfId="85"/>
    <cellStyle name="Moneda 2 3 2 2 2" xfId="86"/>
    <cellStyle name="Moneda 2 3 2 2 2 2" xfId="412"/>
    <cellStyle name="Moneda 2 3 2 2 3" xfId="306"/>
    <cellStyle name="Moneda 2 3 3" xfId="87"/>
    <cellStyle name="Moneda 2 3 3 2" xfId="170"/>
    <cellStyle name="Moneda 3" xfId="88"/>
    <cellStyle name="Moneda 3 2" xfId="89"/>
    <cellStyle name="Moneda 3 2 2" xfId="3510"/>
    <cellStyle name="Moneda 3 3" xfId="90"/>
    <cellStyle name="Moneda 3 3 2" xfId="410"/>
    <cellStyle name="Moneda 3 4" xfId="91"/>
    <cellStyle name="Moneda 3 5" xfId="3493"/>
    <cellStyle name="Moneda 4" xfId="92"/>
    <cellStyle name="Moneda 5" xfId="93"/>
    <cellStyle name="Moneda 5 2" xfId="94"/>
    <cellStyle name="Moneda 6" xfId="95"/>
    <cellStyle name="Moneda 7" xfId="96"/>
    <cellStyle name="Moneda 8" xfId="97"/>
    <cellStyle name="Moneda 8 2" xfId="98"/>
    <cellStyle name="Moneda 9" xfId="99"/>
    <cellStyle name="Neutral 2" xfId="100"/>
    <cellStyle name="Neutral 2 2" xfId="3453"/>
    <cellStyle name="Neutral 3" xfId="764"/>
    <cellStyle name="Neutral 4" xfId="411"/>
    <cellStyle name="Normal" xfId="0" builtinId="0"/>
    <cellStyle name="Normal 10" xfId="101"/>
    <cellStyle name="Normal 10 2" xfId="102"/>
    <cellStyle name="Normal 10 2 2" xfId="670"/>
    <cellStyle name="Normal 10 2 2 2" xfId="715"/>
    <cellStyle name="Normal 10 2 2 2 2" xfId="877"/>
    <cellStyle name="Normal 10 2 2 3" xfId="822"/>
    <cellStyle name="Normal 10 2 3" xfId="714"/>
    <cellStyle name="Normal 10 2 3 2" xfId="876"/>
    <cellStyle name="Normal 10 2 4" xfId="795"/>
    <cellStyle name="Normal 10 3" xfId="584"/>
    <cellStyle name="Normal 10 3 2" xfId="716"/>
    <cellStyle name="Normal 10 3 2 2" xfId="878"/>
    <cellStyle name="Normal 10 3 3" xfId="808"/>
    <cellStyle name="Normal 10 4" xfId="713"/>
    <cellStyle name="Normal 10 4 2" xfId="875"/>
    <cellStyle name="Normal 10 5" xfId="765"/>
    <cellStyle name="Normal 10 5 2" xfId="922"/>
    <cellStyle name="Normal 10 6" xfId="782"/>
    <cellStyle name="Normal 11" xfId="103"/>
    <cellStyle name="Normal 11 2" xfId="279"/>
    <cellStyle name="Normal 11 2 2 2" xfId="193"/>
    <cellStyle name="Normal 11 2 2 2 2" xfId="223"/>
    <cellStyle name="Normal 11 2 2 2 2 2" xfId="282"/>
    <cellStyle name="Normal 11 2 2 2 3" xfId="262"/>
    <cellStyle name="Normal 11 3" xfId="946"/>
    <cellStyle name="Normal 12" xfId="104"/>
    <cellStyle name="Normal 13" xfId="105"/>
    <cellStyle name="Normal 13 2" xfId="947"/>
    <cellStyle name="Normal 14" xfId="106"/>
    <cellStyle name="Normal 14 2" xfId="168"/>
    <cellStyle name="Normal 15" xfId="107"/>
    <cellStyle name="Normal 15 2" xfId="409"/>
    <cellStyle name="Normal 16" xfId="171"/>
    <cellStyle name="Normal 16 2" xfId="344"/>
    <cellStyle name="Normal 2" xfId="108"/>
    <cellStyle name="Normal 2 2" xfId="109"/>
    <cellStyle name="Normal 2 2 2" xfId="110"/>
    <cellStyle name="Normal 2 2 2 2" xfId="3454"/>
    <cellStyle name="Normal 2 2 3" xfId="309"/>
    <cellStyle name="Normal 2 3" xfId="111"/>
    <cellStyle name="Normal 2 3 2" xfId="112"/>
    <cellStyle name="Normal 2 3 2 2" xfId="113"/>
    <cellStyle name="Normal 2 4" xfId="114"/>
    <cellStyle name="Normal 2 4 2" xfId="115"/>
    <cellStyle name="Normal 2 5" xfId="116"/>
    <cellStyle name="Normal 2 6" xfId="117"/>
    <cellStyle name="Normal 2 8" xfId="118"/>
    <cellStyle name="Normal 2_Formato Ejecucion presupuestal 30042009" xfId="119"/>
    <cellStyle name="Normal 3" xfId="120"/>
    <cellStyle name="Normal 3 10" xfId="121"/>
    <cellStyle name="Normal 3 10 2" xfId="3455"/>
    <cellStyle name="Normal 3 10 3" xfId="941"/>
    <cellStyle name="Normal 3 11" xfId="310"/>
    <cellStyle name="Normal 3 2" xfId="122"/>
    <cellStyle name="Normal 3 2 2" xfId="123"/>
    <cellStyle name="Normal 3 2 2 2" xfId="214"/>
    <cellStyle name="Normal 3 2 2 2 2" xfId="271"/>
    <cellStyle name="Normal 3 2 2 2 2 2" xfId="720"/>
    <cellStyle name="Normal 3 2 2 2 2 2 2" xfId="883"/>
    <cellStyle name="Normal 3 2 2 2 2 3" xfId="825"/>
    <cellStyle name="Normal 3 2 2 2 3" xfId="719"/>
    <cellStyle name="Normal 3 2 2 2 3 2" xfId="882"/>
    <cellStyle name="Normal 3 2 2 2 4" xfId="798"/>
    <cellStyle name="Normal 3 2 2 3" xfId="253"/>
    <cellStyle name="Normal 3 2 2 3 2" xfId="721"/>
    <cellStyle name="Normal 3 2 2 3 2 2" xfId="884"/>
    <cellStyle name="Normal 3 2 2 3 3" xfId="811"/>
    <cellStyle name="Normal 3 2 2 4" xfId="718"/>
    <cellStyle name="Normal 3 2 2 4 2" xfId="881"/>
    <cellStyle name="Normal 3 2 2 5" xfId="767"/>
    <cellStyle name="Normal 3 2 2 5 2" xfId="925"/>
    <cellStyle name="Normal 3 2 2 6" xfId="784"/>
    <cellStyle name="Normal 3 2 2 7" xfId="3494"/>
    <cellStyle name="Normal 3 2 3" xfId="124"/>
    <cellStyle name="Normal 3 2 3 2" xfId="270"/>
    <cellStyle name="Normal 3 2 3 2 2" xfId="723"/>
    <cellStyle name="Normal 3 2 3 2 2 2" xfId="886"/>
    <cellStyle name="Normal 3 2 3 2 3" xfId="824"/>
    <cellStyle name="Normal 3 2 3 3" xfId="722"/>
    <cellStyle name="Normal 3 2 3 3 2" xfId="885"/>
    <cellStyle name="Normal 3 2 3 4" xfId="797"/>
    <cellStyle name="Normal 3 2 4" xfId="252"/>
    <cellStyle name="Normal 3 2 4 2" xfId="724"/>
    <cellStyle name="Normal 3 2 4 2 2" xfId="887"/>
    <cellStyle name="Normal 3 2 4 3" xfId="810"/>
    <cellStyle name="Normal 3 2 5" xfId="311"/>
    <cellStyle name="Normal 3 2 5 2" xfId="880"/>
    <cellStyle name="Normal 3 2 5 3" xfId="717"/>
    <cellStyle name="Normal 3 2 6" xfId="766"/>
    <cellStyle name="Normal 3 2 6 2" xfId="924"/>
    <cellStyle name="Normal 3 2 7" xfId="783"/>
    <cellStyle name="Normal 3 2 8" xfId="940"/>
    <cellStyle name="Normal 3 3" xfId="125"/>
    <cellStyle name="Normal 3 3 2" xfId="126"/>
    <cellStyle name="Normal 3 3 2 2" xfId="216"/>
    <cellStyle name="Normal 3 3 2 2 2" xfId="273"/>
    <cellStyle name="Normal 3 3 2 2 2 2" xfId="727"/>
    <cellStyle name="Normal 3 3 2 2 2 2 2" xfId="891"/>
    <cellStyle name="Normal 3 3 2 2 2 3" xfId="826"/>
    <cellStyle name="Normal 3 3 2 2 3" xfId="726"/>
    <cellStyle name="Normal 3 3 2 2 3 2" xfId="890"/>
    <cellStyle name="Normal 3 3 2 2 4" xfId="799"/>
    <cellStyle name="Normal 3 3 2 3" xfId="255"/>
    <cellStyle name="Normal 3 3 2 3 2" xfId="728"/>
    <cellStyle name="Normal 3 3 2 3 2 2" xfId="892"/>
    <cellStyle name="Normal 3 3 2 3 3" xfId="813"/>
    <cellStyle name="Normal 3 3 2 4" xfId="725"/>
    <cellStyle name="Normal 3 3 2 4 2" xfId="889"/>
    <cellStyle name="Normal 3 3 2 5" xfId="769"/>
    <cellStyle name="Normal 3 3 2 5 2" xfId="926"/>
    <cellStyle name="Normal 3 3 2 6" xfId="786"/>
    <cellStyle name="Normal 3 3 3" xfId="192"/>
    <cellStyle name="Normal 3 3 3 2" xfId="195"/>
    <cellStyle name="Normal 3 3 3 2 2" xfId="196"/>
    <cellStyle name="Normal 3 3 3 2 2 2" xfId="226"/>
    <cellStyle name="Normal 3 3 3 2 2 2 2" xfId="285"/>
    <cellStyle name="Normal 3 3 3 2 2 3" xfId="228"/>
    <cellStyle name="Normal 3 3 3 2 2 3 2" xfId="288"/>
    <cellStyle name="Normal 3 3 3 2 2 4" xfId="230"/>
    <cellStyle name="Normal 3 3 3 2 2 4 2" xfId="231"/>
    <cellStyle name="Normal 3 3 3 2 2 4 2 2" xfId="233"/>
    <cellStyle name="Normal 3 3 3 2 2 4 2 2 2" xfId="293"/>
    <cellStyle name="Normal 3 3 3 2 2 4 2 2 3" xfId="294"/>
    <cellStyle name="Normal 3 3 3 2 2 4 2 2 3 2" xfId="295"/>
    <cellStyle name="Normal 3 3 3 2 2 4 2 2 3 2 2" xfId="296"/>
    <cellStyle name="Normal 3 3 3 2 2 4 2 2 3 2 2 2" xfId="297"/>
    <cellStyle name="Normal 3 3 3 2 2 4 2 2 3 2 2 2 2" xfId="298"/>
    <cellStyle name="Normal 3 3 3 2 2 4 2 2 3 2 2 2 2 2 2 2" xfId="327"/>
    <cellStyle name="Normal 3 3 3 2 2 4 2 3" xfId="291"/>
    <cellStyle name="Normal 3 3 3 2 2 4 3" xfId="290"/>
    <cellStyle name="Normal 3 3 3 2 2 5" xfId="265"/>
    <cellStyle name="Normal 3 3 3 2 3" xfId="225"/>
    <cellStyle name="Normal 3 3 3 2 3 2" xfId="284"/>
    <cellStyle name="Normal 3 3 3 2 4" xfId="264"/>
    <cellStyle name="Normal 3 3 3 3" xfId="222"/>
    <cellStyle name="Normal 3 3 3 3 2" xfId="281"/>
    <cellStyle name="Normal 3 3 3 4" xfId="229"/>
    <cellStyle name="Normal 3 3 3 4 2" xfId="289"/>
    <cellStyle name="Normal 3 3 3 5" xfId="261"/>
    <cellStyle name="Normal 3 3 4" xfId="215"/>
    <cellStyle name="Normal 3 3 4 2" xfId="272"/>
    <cellStyle name="Normal 3 3 4 2 2" xfId="893"/>
    <cellStyle name="Normal 3 3 4 3" xfId="812"/>
    <cellStyle name="Normal 3 3 5" xfId="254"/>
    <cellStyle name="Normal 3 3 5 2" xfId="888"/>
    <cellStyle name="Normal 3 3 6" xfId="768"/>
    <cellStyle name="Normal 3 3 6 2" xfId="127"/>
    <cellStyle name="Normal 3 3 6 2 2" xfId="191"/>
    <cellStyle name="Normal 3 3 6 2 2 2" xfId="217"/>
    <cellStyle name="Normal 3 3 6 2 2 2 2" xfId="274"/>
    <cellStyle name="Normal 3 3 6 2 2 3" xfId="256"/>
    <cellStyle name="Normal 3 3 7" xfId="785"/>
    <cellStyle name="Normal 3 4" xfId="128"/>
    <cellStyle name="Normal 3 4 2" xfId="218"/>
    <cellStyle name="Normal 3 4 2 2" xfId="275"/>
    <cellStyle name="Normal 3 4 2 2 2" xfId="731"/>
    <cellStyle name="Normal 3 4 2 2 2 2" xfId="896"/>
    <cellStyle name="Normal 3 4 2 2 3" xfId="827"/>
    <cellStyle name="Normal 3 4 2 3" xfId="730"/>
    <cellStyle name="Normal 3 4 2 3 2" xfId="895"/>
    <cellStyle name="Normal 3 4 2 4" xfId="800"/>
    <cellStyle name="Normal 3 4 3" xfId="257"/>
    <cellStyle name="Normal 3 4 3 2" xfId="732"/>
    <cellStyle name="Normal 3 4 3 2 2" xfId="897"/>
    <cellStyle name="Normal 3 4 3 3" xfId="814"/>
    <cellStyle name="Normal 3 4 4" xfId="729"/>
    <cellStyle name="Normal 3 4 4 2" xfId="894"/>
    <cellStyle name="Normal 3 4 5" xfId="770"/>
    <cellStyle name="Normal 3 4 5 2" xfId="927"/>
    <cellStyle name="Normal 3 4 6" xfId="787"/>
    <cellStyle name="Normal 3 5" xfId="129"/>
    <cellStyle name="Normal 3 5 2" xfId="269"/>
    <cellStyle name="Normal 3 5 2 2" xfId="734"/>
    <cellStyle name="Normal 3 5 2 2 2" xfId="899"/>
    <cellStyle name="Normal 3 5 2 3" xfId="823"/>
    <cellStyle name="Normal 3 5 3" xfId="733"/>
    <cellStyle name="Normal 3 5 3 2" xfId="898"/>
    <cellStyle name="Normal 3 5 4" xfId="796"/>
    <cellStyle name="Normal 3 6" xfId="130"/>
    <cellStyle name="Normal 3 6 2" xfId="735"/>
    <cellStyle name="Normal 3 6 2 2" xfId="900"/>
    <cellStyle name="Normal 3 6 3" xfId="809"/>
    <cellStyle name="Normal 3 7" xfId="131"/>
    <cellStyle name="Normal 3 7 2" xfId="879"/>
    <cellStyle name="Normal 3 8" xfId="132"/>
    <cellStyle name="Normal 3 8 2" xfId="923"/>
    <cellStyle name="Normal 3 9" xfId="133"/>
    <cellStyle name="Normal 3_Formato de Seguimiento Sectorial (31-5-09) dmv" xfId="134"/>
    <cellStyle name="Normal 4" xfId="135"/>
    <cellStyle name="Normal 4 2" xfId="312"/>
    <cellStyle name="Normal 4 2 2" xfId="3503"/>
    <cellStyle name="Normal 5" xfId="136"/>
    <cellStyle name="Normal 5 2" xfId="137"/>
    <cellStyle name="Normal 5 2 2" xfId="219"/>
    <cellStyle name="Normal 5 2 2 2" xfId="277"/>
    <cellStyle name="Normal 5 2 2 2 2" xfId="739"/>
    <cellStyle name="Normal 5 2 2 2 2 2" xfId="904"/>
    <cellStyle name="Normal 5 2 2 2 3" xfId="829"/>
    <cellStyle name="Normal 5 2 2 3" xfId="738"/>
    <cellStyle name="Normal 5 2 2 3 2" xfId="903"/>
    <cellStyle name="Normal 5 2 2 4" xfId="802"/>
    <cellStyle name="Normal 5 2 3" xfId="259"/>
    <cellStyle name="Normal 5 2 3 2" xfId="740"/>
    <cellStyle name="Normal 5 2 3 2 2" xfId="905"/>
    <cellStyle name="Normal 5 2 3 3" xfId="816"/>
    <cellStyle name="Normal 5 2 4" xfId="737"/>
    <cellStyle name="Normal 5 2 4 2" xfId="902"/>
    <cellStyle name="Normal 5 2 5" xfId="772"/>
    <cellStyle name="Normal 5 2 5 2" xfId="929"/>
    <cellStyle name="Normal 5 2 6" xfId="789"/>
    <cellStyle name="Normal 5 2 7" xfId="3492"/>
    <cellStyle name="Normal 5 3" xfId="138"/>
    <cellStyle name="Normal 5 3 2" xfId="276"/>
    <cellStyle name="Normal 5 3 2 2" xfId="742"/>
    <cellStyle name="Normal 5 3 2 2 2" xfId="907"/>
    <cellStyle name="Normal 5 3 2 3" xfId="828"/>
    <cellStyle name="Normal 5 3 3" xfId="741"/>
    <cellStyle name="Normal 5 3 3 2" xfId="906"/>
    <cellStyle name="Normal 5 3 4" xfId="801"/>
    <cellStyle name="Normal 5 4" xfId="258"/>
    <cellStyle name="Normal 5 4 2" xfId="743"/>
    <cellStyle name="Normal 5 4 2 2" xfId="908"/>
    <cellStyle name="Normal 5 4 3" xfId="815"/>
    <cellStyle name="Normal 5 5" xfId="313"/>
    <cellStyle name="Normal 5 5 2" xfId="901"/>
    <cellStyle name="Normal 5 5 3" xfId="736"/>
    <cellStyle name="Normal 5 6" xfId="771"/>
    <cellStyle name="Normal 5 6 2" xfId="928"/>
    <cellStyle name="Normal 5 7" xfId="788"/>
    <cellStyle name="Normal 5 8" xfId="942"/>
    <cellStyle name="Normal 6" xfId="139"/>
    <cellStyle name="Normal 6 2" xfId="140"/>
    <cellStyle name="Normal 6 2 2" xfId="278"/>
    <cellStyle name="Normal 6 2 2 2" xfId="745"/>
    <cellStyle name="Normal 6 2 2 2 2" xfId="911"/>
    <cellStyle name="Normal 6 2 2 3" xfId="830"/>
    <cellStyle name="Normal 6 2 3" xfId="220"/>
    <cellStyle name="Normal 6 2 3 2" xfId="910"/>
    <cellStyle name="Normal 6 2 4" xfId="803"/>
    <cellStyle name="Normal 6 3" xfId="141"/>
    <cellStyle name="Normal 6 3 2" xfId="746"/>
    <cellStyle name="Normal 6 3 2 2" xfId="912"/>
    <cellStyle name="Normal 6 3 3" xfId="817"/>
    <cellStyle name="Normal 6 4" xfId="744"/>
    <cellStyle name="Normal 6 4 2" xfId="909"/>
    <cellStyle name="Normal 6 5" xfId="773"/>
    <cellStyle name="Normal 6 5 2" xfId="930"/>
    <cellStyle name="Normal 6 6" xfId="790"/>
    <cellStyle name="Normal 6 7" xfId="944"/>
    <cellStyle name="Normal 7" xfId="142"/>
    <cellStyle name="Normal 7 2" xfId="143"/>
    <cellStyle name="Normal 7 2 2" xfId="266"/>
    <cellStyle name="Normal 7 2 3" xfId="3456"/>
    <cellStyle name="Normal 7 3" xfId="197"/>
    <cellStyle name="Normal 8" xfId="144"/>
    <cellStyle name="Normal 8 2" xfId="145"/>
    <cellStyle name="Normal 8 2 2" xfId="286"/>
    <cellStyle name="Normal 8 2 3" xfId="3457"/>
    <cellStyle name="Normal 8 3" xfId="227"/>
    <cellStyle name="Normal 8 4" xfId="3490"/>
    <cellStyle name="Normal 9" xfId="146"/>
    <cellStyle name="Normal 9 2" xfId="147"/>
    <cellStyle name="Normal 9 2 2" xfId="287"/>
    <cellStyle name="Normal 9 2 2 2" xfId="749"/>
    <cellStyle name="Normal 9 2 2 2 2" xfId="915"/>
    <cellStyle name="Normal 9 2 2 3" xfId="831"/>
    <cellStyle name="Normal 9 2 2 4" xfId="671"/>
    <cellStyle name="Normal 9 2 3" xfId="748"/>
    <cellStyle name="Normal 9 2 3 2" xfId="914"/>
    <cellStyle name="Normal 9 2 4" xfId="804"/>
    <cellStyle name="Normal 9 3" xfId="586"/>
    <cellStyle name="Normal 9 3 2" xfId="750"/>
    <cellStyle name="Normal 9 3 2 2" xfId="916"/>
    <cellStyle name="Normal 9 3 3" xfId="818"/>
    <cellStyle name="Normal 9 4" xfId="747"/>
    <cellStyle name="Normal 9 4 2" xfId="913"/>
    <cellStyle name="Normal 9 5" xfId="774"/>
    <cellStyle name="Normal 9 5 2" xfId="931"/>
    <cellStyle name="Normal 9 6" xfId="791"/>
    <cellStyle name="Notas 2" xfId="148"/>
    <cellStyle name="Notas 2 2" xfId="3458"/>
    <cellStyle name="Porcentaje" xfId="149" builtinId="5"/>
    <cellStyle name="Porcentaje 2" xfId="150"/>
    <cellStyle name="Porcentaje 2 2" xfId="151"/>
    <cellStyle name="Porcentaje 2 2 2" xfId="3459"/>
    <cellStyle name="Porcentaje 3" xfId="152"/>
    <cellStyle name="Porcentaje 3 2" xfId="775"/>
    <cellStyle name="Porcentaje 4" xfId="169"/>
    <cellStyle name="Porcentaje 4 2" xfId="415"/>
    <cellStyle name="Porcentaje 5" xfId="361"/>
    <cellStyle name="Porcentual 2" xfId="153"/>
    <cellStyle name="Porcentual 2 2" xfId="154"/>
    <cellStyle name="Porcentual 2 2 2" xfId="316"/>
    <cellStyle name="Porcentual 3" xfId="155"/>
    <cellStyle name="Porcentual 3 2" xfId="156"/>
    <cellStyle name="Porcentual 3 2 2" xfId="157"/>
    <cellStyle name="Porcentual 3 3" xfId="158"/>
    <cellStyle name="Porcentual 4" xfId="159"/>
    <cellStyle name="Porcentual 4 2" xfId="160"/>
    <cellStyle name="Porcentual 4 2 2" xfId="161"/>
    <cellStyle name="Porcentual 4 3" xfId="162"/>
    <cellStyle name="Porcentual 5" xfId="163"/>
    <cellStyle name="Porcentual 6" xfId="164"/>
    <cellStyle name="Porcentual 6 2" xfId="221"/>
    <cellStyle name="Porcentual 6 2 2" xfId="280"/>
    <cellStyle name="Porcentual 6 2 2 2" xfId="753"/>
    <cellStyle name="Porcentual 6 2 2 2 2" xfId="919"/>
    <cellStyle name="Porcentual 6 2 2 3" xfId="832"/>
    <cellStyle name="Porcentual 6 2 3" xfId="752"/>
    <cellStyle name="Porcentual 6 2 3 2" xfId="918"/>
    <cellStyle name="Porcentual 6 2 4" xfId="805"/>
    <cellStyle name="Porcentual 6 3" xfId="260"/>
    <cellStyle name="Porcentual 6 3 2" xfId="754"/>
    <cellStyle name="Porcentual 6 3 2 2" xfId="920"/>
    <cellStyle name="Porcentual 6 3 3" xfId="819"/>
    <cellStyle name="Porcentual 6 4" xfId="751"/>
    <cellStyle name="Porcentual 6 4 2" xfId="917"/>
    <cellStyle name="Porcentual 6 5" xfId="776"/>
    <cellStyle name="Porcentual 6 6" xfId="792"/>
    <cellStyle name="Porcentual 7" xfId="165"/>
    <cellStyle name="Porcentual 7 2" xfId="3460"/>
    <cellStyle name="Porcentual 8" xfId="166"/>
    <cellStyle name="Total 2" xfId="167"/>
    <cellStyle name="Total 3" xfId="777"/>
    <cellStyle name="Total 4" xfId="4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pes.gov.co/descargas/CUADRO%20DE%20MANDO%20INTEGRAL/CARMENCITA/HOJAS%20DE%20VIDA%20INDI/SGRS-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 de V"/>
      <sheetName val="Resultados"/>
      <sheetName val="Hoja2"/>
    </sheetNames>
    <sheetDataSet>
      <sheetData sheetId="0"/>
      <sheetData sheetId="1" refreshError="1"/>
      <sheetData sheetId="2">
        <row r="2">
          <cell r="A2" t="str">
            <v>OAJ-1.1</v>
          </cell>
          <cell r="B2" t="str">
            <v>OFICINA ASESORA PLANEACIÓN</v>
          </cell>
          <cell r="C2" t="str">
            <v>EFICACIA</v>
          </cell>
          <cell r="D2" t="str">
            <v>PROGRAMA</v>
          </cell>
          <cell r="E2" t="str">
            <v>CONTINUA</v>
          </cell>
          <cell r="F2" t="str">
            <v>SI</v>
          </cell>
          <cell r="G2" t="str">
            <v>Enero</v>
          </cell>
          <cell r="H2">
            <v>1</v>
          </cell>
          <cell r="I2">
            <v>2003</v>
          </cell>
          <cell r="J2" t="str">
            <v>FVP. G-038-2.006</v>
          </cell>
        </row>
        <row r="3">
          <cell r="A3" t="str">
            <v>OAJ-1.2</v>
          </cell>
          <cell r="B3" t="str">
            <v>OFICINA ASESORA DE JURIDICA</v>
          </cell>
          <cell r="C3" t="str">
            <v>EFICIENCIA</v>
          </cell>
          <cell r="D3" t="str">
            <v>PROYECTO</v>
          </cell>
          <cell r="E3" t="str">
            <v>MENSUAL</v>
          </cell>
          <cell r="F3" t="str">
            <v>NO</v>
          </cell>
          <cell r="G3" t="str">
            <v>Febrero</v>
          </cell>
          <cell r="H3">
            <v>2</v>
          </cell>
          <cell r="I3">
            <v>2006</v>
          </cell>
          <cell r="J3" t="str">
            <v>FVP. G-020-2.003</v>
          </cell>
        </row>
        <row r="4">
          <cell r="A4" t="str">
            <v>OAJ-1.3</v>
          </cell>
          <cell r="B4" t="str">
            <v>SUBDIRECCIÓN DE GESTION Y REDES SOCIALES</v>
          </cell>
          <cell r="C4" t="str">
            <v>EFECTIVIDAD</v>
          </cell>
          <cell r="D4" t="str">
            <v>ACCIONES</v>
          </cell>
          <cell r="E4" t="str">
            <v>TRIMESTRAL</v>
          </cell>
          <cell r="G4" t="str">
            <v>Marzo</v>
          </cell>
          <cell r="H4">
            <v>3</v>
          </cell>
          <cell r="I4">
            <v>2007</v>
          </cell>
          <cell r="J4" t="str">
            <v>IPES. DIR-XXX-2.007</v>
          </cell>
        </row>
        <row r="5">
          <cell r="A5" t="str">
            <v>OAJ-1.4</v>
          </cell>
          <cell r="B5" t="str">
            <v>SUBDIRECCIÓN ADMINISTRATIVA Y FINANCIERA</v>
          </cell>
          <cell r="C5" t="str">
            <v>ECONOMIA</v>
          </cell>
          <cell r="D5" t="str">
            <v>EFECTO</v>
          </cell>
          <cell r="E5" t="str">
            <v>SEMESTRAL</v>
          </cell>
          <cell r="G5" t="str">
            <v>Abril</v>
          </cell>
          <cell r="H5">
            <v>4</v>
          </cell>
          <cell r="I5">
            <v>2008</v>
          </cell>
        </row>
        <row r="6">
          <cell r="A6" t="str">
            <v>OAJ-1.5</v>
          </cell>
          <cell r="B6" t="str">
            <v>SUBDIRECCIÓN EMPRESARIAL COMERCIAL Y LOGISTICA</v>
          </cell>
          <cell r="C6" t="str">
            <v>IMPACTO</v>
          </cell>
          <cell r="D6" t="str">
            <v>TAREA  /ACTIVIDAD</v>
          </cell>
          <cell r="E6" t="str">
            <v>ANUAL</v>
          </cell>
          <cell r="G6" t="str">
            <v>Mayo</v>
          </cell>
          <cell r="H6">
            <v>5</v>
          </cell>
        </row>
        <row r="7">
          <cell r="A7" t="str">
            <v>OAP-1.1</v>
          </cell>
          <cell r="B7" t="str">
            <v>ASESORIA DE CONTROL INTERNO</v>
          </cell>
          <cell r="C7" t="str">
            <v>EFECTO</v>
          </cell>
          <cell r="D7" t="str">
            <v>PROCEDIMIENTO</v>
          </cell>
          <cell r="G7" t="str">
            <v>Junio</v>
          </cell>
          <cell r="H7">
            <v>6</v>
          </cell>
        </row>
        <row r="8">
          <cell r="A8" t="str">
            <v>OAP-1.2</v>
          </cell>
          <cell r="C8" t="str">
            <v>LIQUIDEZ</v>
          </cell>
          <cell r="G8" t="str">
            <v>Julio</v>
          </cell>
          <cell r="H8">
            <v>7</v>
          </cell>
        </row>
        <row r="9">
          <cell r="A9" t="str">
            <v>OAP-1.3</v>
          </cell>
          <cell r="G9" t="str">
            <v>Agosto</v>
          </cell>
          <cell r="H9">
            <v>8</v>
          </cell>
        </row>
        <row r="10">
          <cell r="A10" t="str">
            <v>OAP-1.4</v>
          </cell>
          <cell r="G10" t="str">
            <v>Septiembre</v>
          </cell>
          <cell r="H10">
            <v>9</v>
          </cell>
        </row>
        <row r="11">
          <cell r="A11" t="str">
            <v>DG -1.2.1</v>
          </cell>
          <cell r="G11" t="str">
            <v>Octubre</v>
          </cell>
          <cell r="H11">
            <v>10</v>
          </cell>
        </row>
        <row r="12">
          <cell r="A12" t="str">
            <v>DG -1.1.1</v>
          </cell>
          <cell r="G12" t="str">
            <v>Noviembre</v>
          </cell>
          <cell r="H12">
            <v>11</v>
          </cell>
        </row>
        <row r="13">
          <cell r="A13" t="str">
            <v>DG -1.1.2</v>
          </cell>
          <cell r="G13" t="str">
            <v>Diciembre</v>
          </cell>
          <cell r="H13">
            <v>12</v>
          </cell>
        </row>
        <row r="14">
          <cell r="A14" t="str">
            <v>SAFI -1.1</v>
          </cell>
          <cell r="H14">
            <v>13</v>
          </cell>
        </row>
        <row r="15">
          <cell r="A15" t="str">
            <v>SAFI -1.2</v>
          </cell>
          <cell r="H15">
            <v>14</v>
          </cell>
        </row>
        <row r="16">
          <cell r="A16" t="str">
            <v>SAFI -1.3</v>
          </cell>
          <cell r="H16">
            <v>15</v>
          </cell>
        </row>
        <row r="17">
          <cell r="A17" t="str">
            <v>SAFI -1.4</v>
          </cell>
          <cell r="H17">
            <v>16</v>
          </cell>
        </row>
        <row r="18">
          <cell r="A18" t="str">
            <v>SAFI -1.5</v>
          </cell>
          <cell r="H18">
            <v>17</v>
          </cell>
        </row>
        <row r="19">
          <cell r="A19" t="str">
            <v>SAFI -1.6</v>
          </cell>
          <cell r="H19">
            <v>18</v>
          </cell>
        </row>
        <row r="20">
          <cell r="A20" t="str">
            <v>SAFI -1.7</v>
          </cell>
          <cell r="H20">
            <v>19</v>
          </cell>
        </row>
        <row r="21">
          <cell r="A21" t="str">
            <v>SAFI -1.8</v>
          </cell>
          <cell r="H21">
            <v>20</v>
          </cell>
        </row>
        <row r="22">
          <cell r="A22" t="str">
            <v>SAFI -1.9</v>
          </cell>
          <cell r="H22">
            <v>21</v>
          </cell>
        </row>
        <row r="23">
          <cell r="A23" t="str">
            <v>SAFI -1.10</v>
          </cell>
          <cell r="H23">
            <v>22</v>
          </cell>
        </row>
        <row r="24">
          <cell r="A24" t="str">
            <v>SAFI -1.11</v>
          </cell>
          <cell r="H24">
            <v>23</v>
          </cell>
        </row>
        <row r="25">
          <cell r="A25" t="str">
            <v>SAFI -1.12</v>
          </cell>
          <cell r="H25">
            <v>24</v>
          </cell>
        </row>
        <row r="26">
          <cell r="A26" t="str">
            <v>SECL -1.1</v>
          </cell>
          <cell r="H26">
            <v>25</v>
          </cell>
        </row>
        <row r="27">
          <cell r="A27" t="str">
            <v>SECL -1.2</v>
          </cell>
          <cell r="H27">
            <v>26</v>
          </cell>
        </row>
        <row r="28">
          <cell r="A28" t="str">
            <v>SECL -1.3</v>
          </cell>
          <cell r="H28">
            <v>27</v>
          </cell>
        </row>
        <row r="29">
          <cell r="A29" t="str">
            <v>SECL -1.4</v>
          </cell>
          <cell r="H29">
            <v>28</v>
          </cell>
        </row>
        <row r="30">
          <cell r="A30" t="str">
            <v>SECL -1.5</v>
          </cell>
          <cell r="H30">
            <v>29</v>
          </cell>
        </row>
        <row r="31">
          <cell r="A31" t="str">
            <v>SECL -1.6</v>
          </cell>
          <cell r="H31">
            <v>30</v>
          </cell>
        </row>
        <row r="32">
          <cell r="A32" t="str">
            <v>SECL -1.7</v>
          </cell>
          <cell r="H32">
            <v>31</v>
          </cell>
        </row>
        <row r="33">
          <cell r="A33" t="str">
            <v>SECL -1.8</v>
          </cell>
        </row>
        <row r="34">
          <cell r="A34" t="str">
            <v>SECL -1.9</v>
          </cell>
        </row>
        <row r="35">
          <cell r="A35" t="str">
            <v>SECL -1.10</v>
          </cell>
        </row>
        <row r="36">
          <cell r="A36" t="str">
            <v>SGRS -1.1</v>
          </cell>
        </row>
        <row r="37">
          <cell r="A37" t="str">
            <v>SGRS -1.2</v>
          </cell>
        </row>
        <row r="38">
          <cell r="A38" t="str">
            <v>SGRS -1.3</v>
          </cell>
        </row>
        <row r="39">
          <cell r="A39" t="str">
            <v>SGRS -1.4</v>
          </cell>
        </row>
        <row r="40">
          <cell r="A40" t="str">
            <v>SGRS -1.5</v>
          </cell>
        </row>
        <row r="41">
          <cell r="A41" t="str">
            <v>SGRS -1.6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B8" sqref="B8"/>
    </sheetView>
  </sheetViews>
  <sheetFormatPr baseColWidth="10" defaultRowHeight="15" x14ac:dyDescent="0.25"/>
  <sheetData>
    <row r="1" spans="1:3" x14ac:dyDescent="0.25">
      <c r="A1" s="78" t="s">
        <v>78</v>
      </c>
      <c r="B1" s="78" t="s">
        <v>76</v>
      </c>
      <c r="C1" s="78" t="s">
        <v>77</v>
      </c>
    </row>
    <row r="2" spans="1:3" x14ac:dyDescent="0.25">
      <c r="A2" s="79">
        <v>3075</v>
      </c>
      <c r="B2" s="43">
        <v>188629.99454699998</v>
      </c>
      <c r="C2" s="80" t="e">
        <f>+B2-#REF!</f>
        <v>#REF!</v>
      </c>
    </row>
    <row r="3" spans="1:3" x14ac:dyDescent="0.25">
      <c r="A3" s="79">
        <v>208</v>
      </c>
      <c r="B3" s="48">
        <v>46860.264536000002</v>
      </c>
      <c r="C3" s="80" t="e">
        <f>+B3-#REF!</f>
        <v>#REF!</v>
      </c>
    </row>
    <row r="4" spans="1:3" x14ac:dyDescent="0.25">
      <c r="A4" s="79">
        <v>3075</v>
      </c>
      <c r="B4" s="51">
        <v>16911.999999</v>
      </c>
      <c r="C4" s="80" t="e">
        <f>+B4-#REF!</f>
        <v>#REF!</v>
      </c>
    </row>
    <row r="5" spans="1:3" x14ac:dyDescent="0.25">
      <c r="A5" s="79">
        <v>471</v>
      </c>
      <c r="B5" s="68">
        <v>29280</v>
      </c>
      <c r="C5" s="80" t="e">
        <f>+B5-#REF!</f>
        <v>#REF!</v>
      </c>
    </row>
    <row r="6" spans="1:3" x14ac:dyDescent="0.25">
      <c r="A6" s="79">
        <v>943</v>
      </c>
      <c r="B6" s="43">
        <v>1910.88</v>
      </c>
      <c r="C6" s="80" t="e">
        <f>+B6-#REF!</f>
        <v>#REF!</v>
      </c>
    </row>
    <row r="7" spans="1:3" x14ac:dyDescent="0.25">
      <c r="A7" s="79">
        <v>404</v>
      </c>
      <c r="B7" s="43">
        <v>13556.24</v>
      </c>
      <c r="C7" s="80" t="e">
        <f>+B7-#REF!</f>
        <v>#REF!</v>
      </c>
    </row>
    <row r="8" spans="1:3" x14ac:dyDescent="0.25">
      <c r="A8" s="79">
        <v>1174</v>
      </c>
      <c r="B8" s="43">
        <v>7858.6167699999996</v>
      </c>
      <c r="C8" s="80" t="e">
        <f>+B8-#REF!</f>
        <v>#REF!</v>
      </c>
    </row>
    <row r="9" spans="1:3" x14ac:dyDescent="0.25">
      <c r="A9" s="78" t="s">
        <v>76</v>
      </c>
      <c r="B9" s="81">
        <f>SUM(B2:B8)</f>
        <v>305007.99585200002</v>
      </c>
      <c r="C9" s="80" t="e">
        <f>+B9-#REF!</f>
        <v>#REF!</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opLeftCell="I55" workbookViewId="0">
      <selection activeCell="R59" sqref="R59"/>
    </sheetView>
  </sheetViews>
  <sheetFormatPr baseColWidth="10" defaultRowHeight="15" x14ac:dyDescent="0.25"/>
  <cols>
    <col min="1" max="1" width="7.140625" style="8" customWidth="1"/>
    <col min="2" max="3" width="17.5703125" style="8" customWidth="1"/>
    <col min="4" max="4" width="23.42578125" style="8" customWidth="1"/>
    <col min="5" max="5" width="1" style="7" customWidth="1"/>
    <col min="6" max="6" width="15" style="8" customWidth="1"/>
    <col min="7" max="7" width="1" style="7" customWidth="1"/>
    <col min="8" max="8" width="15" style="8" customWidth="1"/>
    <col min="9" max="10" width="18.140625" style="7" customWidth="1"/>
    <col min="11" max="11" width="15" style="8" customWidth="1"/>
    <col min="12" max="12" width="18.140625" style="8" customWidth="1"/>
    <col min="13" max="13" width="15" style="8" customWidth="1"/>
    <col min="14" max="14" width="18.140625" style="8" customWidth="1"/>
    <col min="15" max="15" width="15" style="8" customWidth="1"/>
    <col min="16" max="16" width="18.140625" style="8" customWidth="1"/>
    <col min="17" max="17" width="15" style="8" customWidth="1"/>
    <col min="18" max="18" width="15.7109375" style="8" customWidth="1"/>
    <col min="19" max="16384" width="11.42578125" style="8"/>
  </cols>
  <sheetData>
    <row r="1" spans="1:18" x14ac:dyDescent="0.25">
      <c r="A1" s="6" t="s">
        <v>66</v>
      </c>
    </row>
    <row r="3" spans="1:18" s="3" customFormat="1" ht="12.75" x14ac:dyDescent="0.2">
      <c r="A3" s="194" t="s">
        <v>0</v>
      </c>
      <c r="B3" s="195"/>
      <c r="C3" s="195"/>
      <c r="D3" s="196"/>
      <c r="E3" s="1"/>
      <c r="F3" s="2"/>
      <c r="G3" s="2"/>
      <c r="H3" s="2"/>
      <c r="I3" s="2"/>
      <c r="J3" s="2"/>
      <c r="K3" s="2"/>
      <c r="M3" s="2"/>
      <c r="O3" s="2"/>
      <c r="Q3" s="2"/>
    </row>
    <row r="4" spans="1:18" s="3" customFormat="1" ht="12.75" x14ac:dyDescent="0.2">
      <c r="A4" s="194" t="s">
        <v>14</v>
      </c>
      <c r="B4" s="195"/>
      <c r="C4" s="195"/>
      <c r="D4" s="196"/>
      <c r="E4" s="1"/>
      <c r="F4" s="2"/>
      <c r="G4" s="2"/>
      <c r="H4" s="2"/>
      <c r="I4" s="2"/>
      <c r="J4" s="2"/>
      <c r="K4" s="2"/>
      <c r="M4" s="2"/>
      <c r="O4" s="2"/>
      <c r="Q4" s="2"/>
    </row>
    <row r="5" spans="1:18" s="3" customFormat="1" ht="12.75" x14ac:dyDescent="0.2">
      <c r="A5" s="194" t="s">
        <v>0</v>
      </c>
      <c r="B5" s="195"/>
      <c r="C5" s="195"/>
      <c r="D5" s="196"/>
      <c r="E5" s="1"/>
      <c r="F5" s="2"/>
      <c r="G5" s="2"/>
      <c r="H5" s="2"/>
      <c r="I5" s="2"/>
      <c r="J5" s="2"/>
      <c r="K5" s="2"/>
      <c r="M5" s="2"/>
      <c r="O5" s="2"/>
      <c r="Q5" s="2"/>
    </row>
    <row r="6" spans="1:18" s="3" customFormat="1" ht="12.75" x14ac:dyDescent="0.2">
      <c r="A6" s="194" t="s">
        <v>15</v>
      </c>
      <c r="B6" s="195"/>
      <c r="C6" s="195"/>
      <c r="D6" s="196"/>
      <c r="E6" s="1"/>
      <c r="F6" s="2"/>
      <c r="G6" s="2"/>
      <c r="H6" s="2"/>
      <c r="I6" s="2"/>
      <c r="J6" s="2"/>
      <c r="K6" s="2"/>
      <c r="M6" s="2"/>
      <c r="O6" s="2"/>
      <c r="Q6" s="2"/>
    </row>
    <row r="7" spans="1:18" s="3" customFormat="1" ht="12.75" x14ac:dyDescent="0.2">
      <c r="A7" s="4"/>
      <c r="B7" s="4"/>
      <c r="C7" s="4"/>
      <c r="D7" s="4"/>
      <c r="E7" s="2"/>
      <c r="F7" s="2"/>
      <c r="G7" s="2"/>
      <c r="H7" s="2"/>
      <c r="I7" s="2"/>
      <c r="J7" s="2"/>
      <c r="K7" s="2"/>
      <c r="M7" s="2"/>
      <c r="O7" s="2"/>
      <c r="Q7" s="2"/>
    </row>
    <row r="8" spans="1:18" s="5" customFormat="1" ht="45" customHeight="1" x14ac:dyDescent="0.2">
      <c r="A8" s="206" t="s">
        <v>86</v>
      </c>
      <c r="B8" s="207"/>
      <c r="C8" s="207"/>
      <c r="D8" s="207"/>
    </row>
    <row r="9" spans="1:18" s="3" customFormat="1" ht="12.75" x14ac:dyDescent="0.2">
      <c r="A9" s="4"/>
      <c r="B9" s="4"/>
      <c r="C9" s="4"/>
      <c r="D9" s="4"/>
      <c r="E9" s="2"/>
      <c r="F9" s="2"/>
      <c r="G9" s="2"/>
      <c r="H9" s="2"/>
      <c r="I9" s="2"/>
      <c r="J9" s="2"/>
      <c r="K9" s="2"/>
      <c r="M9" s="2"/>
      <c r="O9" s="2"/>
      <c r="Q9" s="2"/>
    </row>
    <row r="10" spans="1:18" ht="34.5" customHeight="1" x14ac:dyDescent="0.25">
      <c r="A10" s="34" t="s">
        <v>1</v>
      </c>
      <c r="B10" s="208" t="s">
        <v>16</v>
      </c>
      <c r="C10" s="208"/>
      <c r="D10" s="208"/>
      <c r="E10" s="8"/>
      <c r="F10" s="7"/>
      <c r="G10" s="8"/>
      <c r="H10" s="7"/>
      <c r="I10" s="8"/>
      <c r="J10" s="8"/>
      <c r="K10" s="7"/>
      <c r="M10" s="7"/>
      <c r="O10" s="7"/>
      <c r="Q10" s="7"/>
    </row>
    <row r="11" spans="1:18" ht="12.75" customHeight="1" x14ac:dyDescent="0.25">
      <c r="A11" s="9" t="s">
        <v>17</v>
      </c>
      <c r="B11" s="6" t="s">
        <v>18</v>
      </c>
      <c r="C11" s="6"/>
      <c r="D11" s="7"/>
      <c r="E11" s="8"/>
      <c r="F11" s="7"/>
      <c r="G11" s="8"/>
      <c r="H11" s="7"/>
      <c r="I11" s="8"/>
      <c r="J11" s="8"/>
      <c r="K11" s="7"/>
      <c r="M11" s="7"/>
      <c r="O11" s="7"/>
      <c r="Q11" s="7"/>
    </row>
    <row r="12" spans="1:18" ht="10.5" customHeight="1" x14ac:dyDescent="0.25">
      <c r="D12" s="7"/>
      <c r="E12" s="8"/>
      <c r="F12" s="7"/>
      <c r="G12" s="8"/>
      <c r="H12" s="7"/>
      <c r="I12" s="8"/>
      <c r="J12" s="8"/>
      <c r="K12" s="7"/>
      <c r="M12" s="7"/>
      <c r="O12" s="7"/>
      <c r="Q12" s="7"/>
    </row>
    <row r="13" spans="1:18" s="11" customFormat="1" ht="29.25" customHeight="1" x14ac:dyDescent="0.25">
      <c r="A13" s="203" t="s">
        <v>2</v>
      </c>
      <c r="B13" s="197" t="s">
        <v>3</v>
      </c>
      <c r="C13" s="197" t="s">
        <v>68</v>
      </c>
      <c r="D13" s="200" t="s">
        <v>19</v>
      </c>
      <c r="E13" s="10"/>
      <c r="F13" s="71">
        <v>2016</v>
      </c>
      <c r="G13" s="10"/>
      <c r="H13" s="214">
        <v>2017</v>
      </c>
      <c r="I13" s="215"/>
      <c r="J13" s="216"/>
      <c r="K13" s="214">
        <v>2018</v>
      </c>
      <c r="L13" s="216"/>
      <c r="M13" s="214">
        <v>2019</v>
      </c>
      <c r="N13" s="216"/>
      <c r="O13" s="214">
        <v>2020</v>
      </c>
      <c r="P13" s="215"/>
      <c r="Q13" s="215" t="s">
        <v>79</v>
      </c>
      <c r="R13" s="215"/>
    </row>
    <row r="14" spans="1:18" s="11" customFormat="1" ht="15" customHeight="1" x14ac:dyDescent="0.25">
      <c r="A14" s="204"/>
      <c r="B14" s="198"/>
      <c r="C14" s="198"/>
      <c r="D14" s="201"/>
      <c r="E14" s="10"/>
      <c r="F14" s="192" t="s">
        <v>8</v>
      </c>
      <c r="G14" s="10"/>
      <c r="H14" s="192" t="s">
        <v>8</v>
      </c>
      <c r="I14" s="192" t="s">
        <v>85</v>
      </c>
      <c r="J14" s="192" t="s">
        <v>81</v>
      </c>
      <c r="K14" s="192" t="s">
        <v>8</v>
      </c>
      <c r="L14" s="192" t="s">
        <v>80</v>
      </c>
      <c r="M14" s="192" t="s">
        <v>8</v>
      </c>
      <c r="N14" s="192" t="s">
        <v>80</v>
      </c>
      <c r="O14" s="230" t="s">
        <v>8</v>
      </c>
      <c r="P14" s="192" t="s">
        <v>80</v>
      </c>
      <c r="Q14" s="230" t="s">
        <v>8</v>
      </c>
      <c r="R14" s="192" t="s">
        <v>80</v>
      </c>
    </row>
    <row r="15" spans="1:18" s="11" customFormat="1" ht="47.25" customHeight="1" x14ac:dyDescent="0.25">
      <c r="A15" s="205"/>
      <c r="B15" s="199"/>
      <c r="C15" s="199"/>
      <c r="D15" s="202"/>
      <c r="E15" s="12"/>
      <c r="F15" s="192"/>
      <c r="G15" s="12"/>
      <c r="H15" s="192"/>
      <c r="I15" s="192"/>
      <c r="J15" s="192"/>
      <c r="K15" s="192"/>
      <c r="L15" s="192"/>
      <c r="M15" s="192"/>
      <c r="N15" s="192"/>
      <c r="O15" s="231"/>
      <c r="P15" s="192"/>
      <c r="Q15" s="231"/>
      <c r="R15" s="192"/>
    </row>
    <row r="16" spans="1:18" ht="60" customHeight="1" x14ac:dyDescent="0.25">
      <c r="A16" s="212" t="s">
        <v>11</v>
      </c>
      <c r="B16" s="209" t="s">
        <v>12</v>
      </c>
      <c r="C16" s="209" t="s">
        <v>69</v>
      </c>
      <c r="D16" s="13" t="s">
        <v>21</v>
      </c>
      <c r="E16" s="14"/>
      <c r="F16" s="64">
        <v>7683.488582</v>
      </c>
      <c r="G16" s="16"/>
      <c r="H16" s="30">
        <v>18626.624800000001</v>
      </c>
      <c r="I16" s="30">
        <v>6806.2292539999999</v>
      </c>
      <c r="J16" s="30">
        <f>+H16-I16</f>
        <v>11820.395546000002</v>
      </c>
      <c r="K16" s="30">
        <v>13809.148606000001</v>
      </c>
      <c r="L16" s="30">
        <f>+($J$16/3)+K16</f>
        <v>17749.280454666667</v>
      </c>
      <c r="M16" s="30">
        <v>14361.51455</v>
      </c>
      <c r="N16" s="30">
        <f>+($J$16/3)+M16</f>
        <v>18301.646398666668</v>
      </c>
      <c r="O16" s="30">
        <v>10478.567816000001</v>
      </c>
      <c r="P16" s="30">
        <f>+($J$16/3)+O16</f>
        <v>14418.699664666668</v>
      </c>
      <c r="Q16" s="30">
        <f>+F16+H16+K16+M16+O16</f>
        <v>64959.344354000008</v>
      </c>
      <c r="R16" s="30">
        <f>+F16+I16+L16+N16+P16</f>
        <v>64959.344354000001</v>
      </c>
    </row>
    <row r="17" spans="1:20" ht="60" customHeight="1" x14ac:dyDescent="0.25">
      <c r="A17" s="213"/>
      <c r="B17" s="210"/>
      <c r="C17" s="210"/>
      <c r="D17" s="13" t="s">
        <v>82</v>
      </c>
      <c r="E17" s="14"/>
      <c r="F17" s="30">
        <v>20566.505743999998</v>
      </c>
      <c r="G17" s="16"/>
      <c r="H17" s="30">
        <v>25383.216</v>
      </c>
      <c r="I17" s="30">
        <v>14746.165000000001</v>
      </c>
      <c r="J17" s="30">
        <f>+H17-I17</f>
        <v>10637.050999999999</v>
      </c>
      <c r="K17" s="30">
        <v>13199.27232</v>
      </c>
      <c r="L17" s="30">
        <f>+($J$17/3)+K17</f>
        <v>16744.955986666668</v>
      </c>
      <c r="M17" s="30">
        <v>11766.208468000001</v>
      </c>
      <c r="N17" s="30">
        <f>+($J$17/3)+M17</f>
        <v>15311.892134666667</v>
      </c>
      <c r="O17" s="30">
        <v>1509.21234</v>
      </c>
      <c r="P17" s="30">
        <f>+($J$17/3)+O17</f>
        <v>5054.8960066666659</v>
      </c>
      <c r="Q17" s="30">
        <f>+F17+H17+K17+M17+O17</f>
        <v>72424.414871999994</v>
      </c>
      <c r="R17" s="30">
        <f>+F17+I17+L17+N17+P17</f>
        <v>72424.414871999994</v>
      </c>
    </row>
    <row r="18" spans="1:20" ht="60" customHeight="1" x14ac:dyDescent="0.25">
      <c r="A18" s="213"/>
      <c r="B18" s="210"/>
      <c r="C18" s="210"/>
      <c r="D18" s="13" t="s">
        <v>83</v>
      </c>
      <c r="E18" s="14"/>
      <c r="F18" s="30">
        <v>56.1</v>
      </c>
      <c r="G18" s="16"/>
      <c r="H18" s="30">
        <v>224.90719999999999</v>
      </c>
      <c r="I18" s="30">
        <v>82.181821999999997</v>
      </c>
      <c r="J18" s="30">
        <f>+H18-I18</f>
        <v>142.72537799999998</v>
      </c>
      <c r="K18" s="30">
        <v>233.90348800000001</v>
      </c>
      <c r="L18" s="30">
        <f>+($J$18/3)+K18</f>
        <v>281.47861399999999</v>
      </c>
      <c r="M18" s="30">
        <v>243.25962799999999</v>
      </c>
      <c r="N18" s="30">
        <f>+($J$18/3)+M18</f>
        <v>290.83475399999998</v>
      </c>
      <c r="O18" s="30">
        <v>252.99001200000001</v>
      </c>
      <c r="P18" s="30">
        <f>+($J$18/3)+O18</f>
        <v>300.56513799999999</v>
      </c>
      <c r="Q18" s="30">
        <f>+F18+H18+K18+M18+O18</f>
        <v>1011.160328</v>
      </c>
      <c r="R18" s="30">
        <f>+F18+I18+L18+N18+P18</f>
        <v>1011.1603279999999</v>
      </c>
    </row>
    <row r="19" spans="1:20" ht="60" customHeight="1" x14ac:dyDescent="0.25">
      <c r="A19" s="213"/>
      <c r="B19" s="210"/>
      <c r="C19" s="210"/>
      <c r="D19" s="13" t="s">
        <v>87</v>
      </c>
      <c r="E19" s="14"/>
      <c r="F19" s="30">
        <v>4832.2331139999997</v>
      </c>
      <c r="G19" s="16"/>
      <c r="H19" s="30">
        <v>15542.712</v>
      </c>
      <c r="I19" s="30">
        <v>8510.6509999999998</v>
      </c>
      <c r="J19" s="30">
        <f>+H19-I19</f>
        <v>7032.0609999999997</v>
      </c>
      <c r="K19" s="30">
        <v>10548.496424999999</v>
      </c>
      <c r="L19" s="30">
        <f>+($J$19/3)+K19</f>
        <v>12892.516758333333</v>
      </c>
      <c r="M19" s="30">
        <v>4354.0999080000001</v>
      </c>
      <c r="N19" s="30">
        <f>+($J$19/3)+M19</f>
        <v>6698.120241333334</v>
      </c>
      <c r="O19" s="30">
        <v>1866.0428179999999</v>
      </c>
      <c r="P19" s="30">
        <f>+($J$19/3)+O19</f>
        <v>4210.0631513333337</v>
      </c>
      <c r="Q19" s="30">
        <f>+F19+H19+K19+M19+O19</f>
        <v>37143.584264999998</v>
      </c>
      <c r="R19" s="30">
        <f>+F19+I19+L19+N19+P19</f>
        <v>37143.584264999998</v>
      </c>
    </row>
    <row r="20" spans="1:20" ht="60" customHeight="1" x14ac:dyDescent="0.25">
      <c r="A20" s="213"/>
      <c r="B20" s="211"/>
      <c r="C20" s="211"/>
      <c r="D20" s="13" t="s">
        <v>84</v>
      </c>
      <c r="E20" s="14"/>
      <c r="F20" s="30">
        <v>1892.9710849999999</v>
      </c>
      <c r="G20" s="16"/>
      <c r="H20" s="30">
        <v>4978.152</v>
      </c>
      <c r="I20" s="30">
        <v>1819.0329240000001</v>
      </c>
      <c r="J20" s="30">
        <f>+H20-I20</f>
        <v>3159.1190759999999</v>
      </c>
      <c r="K20" s="30">
        <v>2537.8814120000002</v>
      </c>
      <c r="L20" s="30">
        <f>+($J$20/3)+K20</f>
        <v>3590.921104</v>
      </c>
      <c r="M20" s="30">
        <v>2639.3966679999999</v>
      </c>
      <c r="N20" s="30">
        <f>+($J$20/3)+M20</f>
        <v>3692.4363599999997</v>
      </c>
      <c r="O20" s="30">
        <v>1043.089563</v>
      </c>
      <c r="P20" s="30">
        <f>+($J$20/3)+O20</f>
        <v>2096.1292549999998</v>
      </c>
      <c r="Q20" s="30">
        <f>+F20+H20+K20+M20+O20</f>
        <v>13091.490727999999</v>
      </c>
      <c r="R20" s="30">
        <f>+F20+I20+L20+N20+P20</f>
        <v>13091.490728000001</v>
      </c>
    </row>
    <row r="21" spans="1:20" s="6" customFormat="1" ht="14.25" customHeight="1" x14ac:dyDescent="0.25">
      <c r="A21" s="17"/>
      <c r="B21" s="72" t="s">
        <v>53</v>
      </c>
      <c r="C21" s="72"/>
      <c r="D21" s="40"/>
      <c r="E21" s="41"/>
      <c r="F21" s="43">
        <f>SUM(F16:F20)</f>
        <v>35031.298524999998</v>
      </c>
      <c r="G21" s="44"/>
      <c r="H21" s="43">
        <f t="shared" ref="H21:R21" si="0">SUM(H16:H20)</f>
        <v>64755.612000000008</v>
      </c>
      <c r="I21" s="43">
        <f t="shared" si="0"/>
        <v>31964.259999999995</v>
      </c>
      <c r="J21" s="43">
        <f t="shared" si="0"/>
        <v>32791.351999999999</v>
      </c>
      <c r="K21" s="43">
        <f t="shared" si="0"/>
        <v>40328.702251000002</v>
      </c>
      <c r="L21" s="43">
        <f t="shared" si="0"/>
        <v>51259.152917666666</v>
      </c>
      <c r="M21" s="43">
        <f t="shared" si="0"/>
        <v>33364.479222000002</v>
      </c>
      <c r="N21" s="43">
        <f t="shared" si="0"/>
        <v>44294.929888666673</v>
      </c>
      <c r="O21" s="43">
        <f t="shared" si="0"/>
        <v>15149.902549</v>
      </c>
      <c r="P21" s="43">
        <f t="shared" si="0"/>
        <v>26080.35321566667</v>
      </c>
      <c r="Q21" s="82">
        <f t="shared" si="0"/>
        <v>188629.99454699998</v>
      </c>
      <c r="R21" s="82">
        <f t="shared" si="0"/>
        <v>188629.99454699998</v>
      </c>
      <c r="S21" s="43">
        <v>188629.99454699998</v>
      </c>
      <c r="T21" s="91">
        <f>+S21-R21</f>
        <v>0</v>
      </c>
    </row>
    <row r="22" spans="1:20" ht="21.75" customHeight="1" x14ac:dyDescent="0.25">
      <c r="A22" s="53"/>
      <c r="D22" s="7"/>
      <c r="E22" s="8"/>
      <c r="F22" s="7"/>
      <c r="G22" s="8"/>
      <c r="H22" s="7"/>
      <c r="I22" s="8"/>
      <c r="J22" s="8"/>
      <c r="K22" s="7"/>
      <c r="M22" s="7"/>
      <c r="O22" s="7"/>
      <c r="Q22" s="76"/>
    </row>
    <row r="23" spans="1:20" ht="12.75" customHeight="1" x14ac:dyDescent="0.25">
      <c r="A23" s="6" t="s">
        <v>22</v>
      </c>
      <c r="B23" s="6" t="s">
        <v>23</v>
      </c>
      <c r="C23" s="6"/>
      <c r="D23" s="7"/>
      <c r="E23" s="8"/>
      <c r="F23" s="7"/>
      <c r="G23" s="8"/>
      <c r="H23" s="7"/>
      <c r="I23" s="8"/>
      <c r="J23" s="8"/>
      <c r="K23" s="7"/>
      <c r="M23" s="7"/>
      <c r="O23" s="7"/>
      <c r="Q23" s="77"/>
    </row>
    <row r="24" spans="1:20" ht="12.75" customHeight="1" x14ac:dyDescent="0.25">
      <c r="A24" s="9">
        <v>14</v>
      </c>
      <c r="B24" s="6" t="s">
        <v>24</v>
      </c>
      <c r="C24" s="6"/>
      <c r="D24" s="7"/>
      <c r="E24" s="8"/>
      <c r="F24" s="7"/>
      <c r="G24" s="8"/>
      <c r="H24" s="7"/>
      <c r="I24" s="8"/>
      <c r="J24" s="8"/>
      <c r="K24" s="7"/>
      <c r="M24" s="7"/>
      <c r="O24" s="7"/>
      <c r="Q24" s="7"/>
    </row>
    <row r="25" spans="1:20" ht="14.25" customHeight="1" x14ac:dyDescent="0.25">
      <c r="D25" s="7"/>
      <c r="E25" s="8"/>
      <c r="F25" s="7"/>
      <c r="G25" s="8"/>
      <c r="H25" s="7"/>
      <c r="I25" s="8"/>
      <c r="J25" s="8"/>
      <c r="K25" s="7"/>
      <c r="M25" s="7"/>
      <c r="O25" s="7"/>
      <c r="Q25" s="7"/>
    </row>
    <row r="26" spans="1:20" s="11" customFormat="1" ht="29.25" customHeight="1" x14ac:dyDescent="0.25">
      <c r="A26" s="193" t="s">
        <v>2</v>
      </c>
      <c r="B26" s="193" t="s">
        <v>3</v>
      </c>
      <c r="C26" s="197" t="s">
        <v>68</v>
      </c>
      <c r="D26" s="193" t="s">
        <v>19</v>
      </c>
      <c r="E26" s="10"/>
      <c r="F26" s="75">
        <v>2016</v>
      </c>
      <c r="G26" s="83"/>
      <c r="H26" s="193">
        <v>2017</v>
      </c>
      <c r="I26" s="193"/>
      <c r="J26" s="193"/>
      <c r="K26" s="193">
        <v>2018</v>
      </c>
      <c r="L26" s="193"/>
      <c r="M26" s="193">
        <v>2019</v>
      </c>
      <c r="N26" s="193"/>
      <c r="O26" s="193">
        <v>2020</v>
      </c>
      <c r="P26" s="193"/>
      <c r="Q26" s="193" t="s">
        <v>79</v>
      </c>
      <c r="R26" s="193"/>
    </row>
    <row r="27" spans="1:20" s="11" customFormat="1" ht="15" customHeight="1" x14ac:dyDescent="0.25">
      <c r="A27" s="193"/>
      <c r="B27" s="193"/>
      <c r="C27" s="198"/>
      <c r="D27" s="193"/>
      <c r="E27" s="10"/>
      <c r="F27" s="192" t="s">
        <v>8</v>
      </c>
      <c r="G27" s="83"/>
      <c r="H27" s="192" t="s">
        <v>8</v>
      </c>
      <c r="I27" s="192" t="s">
        <v>85</v>
      </c>
      <c r="J27" s="192" t="s">
        <v>81</v>
      </c>
      <c r="K27" s="192" t="s">
        <v>8</v>
      </c>
      <c r="L27" s="192" t="s">
        <v>80</v>
      </c>
      <c r="M27" s="192" t="s">
        <v>8</v>
      </c>
      <c r="N27" s="192" t="s">
        <v>80</v>
      </c>
      <c r="O27" s="192" t="s">
        <v>8</v>
      </c>
      <c r="P27" s="192" t="s">
        <v>80</v>
      </c>
      <c r="Q27" s="192" t="s">
        <v>8</v>
      </c>
      <c r="R27" s="192" t="s">
        <v>80</v>
      </c>
    </row>
    <row r="28" spans="1:20" s="11" customFormat="1" ht="47.25" customHeight="1" x14ac:dyDescent="0.25">
      <c r="A28" s="193"/>
      <c r="B28" s="193"/>
      <c r="C28" s="199"/>
      <c r="D28" s="193"/>
      <c r="E28" s="12"/>
      <c r="F28" s="192"/>
      <c r="G28" s="84"/>
      <c r="H28" s="192"/>
      <c r="I28" s="192"/>
      <c r="J28" s="192"/>
      <c r="K28" s="192"/>
      <c r="L28" s="192"/>
      <c r="M28" s="192"/>
      <c r="N28" s="192"/>
      <c r="O28" s="192"/>
      <c r="P28" s="192"/>
      <c r="Q28" s="192"/>
      <c r="R28" s="192"/>
    </row>
    <row r="29" spans="1:20" ht="51" hidden="1" customHeight="1" x14ac:dyDescent="0.25">
      <c r="A29" s="226" t="s">
        <v>25</v>
      </c>
      <c r="B29" s="227" t="s">
        <v>26</v>
      </c>
      <c r="C29" s="72"/>
      <c r="D29" s="18" t="s">
        <v>9</v>
      </c>
      <c r="E29" s="14"/>
      <c r="F29" s="29"/>
      <c r="G29" s="85"/>
      <c r="H29" s="29"/>
      <c r="I29" s="85"/>
      <c r="J29" s="85"/>
      <c r="K29" s="30"/>
      <c r="L29" s="86"/>
      <c r="M29" s="20"/>
      <c r="N29" s="86"/>
      <c r="O29" s="20"/>
      <c r="P29" s="86"/>
      <c r="Q29" s="15"/>
      <c r="R29" s="86"/>
    </row>
    <row r="30" spans="1:20" ht="95.25" customHeight="1" x14ac:dyDescent="0.25">
      <c r="A30" s="226"/>
      <c r="B30" s="227"/>
      <c r="C30" s="227" t="s">
        <v>70</v>
      </c>
      <c r="D30" s="13" t="s">
        <v>48</v>
      </c>
      <c r="E30" s="14"/>
      <c r="F30" s="15">
        <v>2310.5661340000001</v>
      </c>
      <c r="G30" s="85"/>
      <c r="H30" s="35">
        <v>2534.25</v>
      </c>
      <c r="I30" s="35">
        <v>2292.7629999999999</v>
      </c>
      <c r="J30" s="35">
        <f>+H30-I30</f>
        <v>241.48700000000008</v>
      </c>
      <c r="K30" s="15">
        <v>2195.5</v>
      </c>
      <c r="L30" s="30">
        <f>+($J$30/3)+K30</f>
        <v>2275.9956666666667</v>
      </c>
      <c r="M30" s="30">
        <v>2159</v>
      </c>
      <c r="N30" s="30">
        <f>+($J$30/3)+M30</f>
        <v>2239.4956666666667</v>
      </c>
      <c r="O30" s="19">
        <v>0</v>
      </c>
      <c r="P30" s="30">
        <f>+($J$30/3)+O30</f>
        <v>80.495666666666693</v>
      </c>
      <c r="Q30" s="27">
        <f>+F30+H30+K30+M30+O30</f>
        <v>9199.3161340000006</v>
      </c>
      <c r="R30" s="30">
        <f>+F30+I30+L30+N30+P30</f>
        <v>9199.3161340000006</v>
      </c>
    </row>
    <row r="31" spans="1:20" ht="100.5" customHeight="1" x14ac:dyDescent="0.25">
      <c r="A31" s="226"/>
      <c r="B31" s="227"/>
      <c r="C31" s="227"/>
      <c r="D31" s="18" t="s">
        <v>49</v>
      </c>
      <c r="E31" s="14"/>
      <c r="F31" s="27">
        <v>6931.698402</v>
      </c>
      <c r="G31" s="85"/>
      <c r="H31" s="35">
        <v>7602.75</v>
      </c>
      <c r="I31" s="35">
        <v>6878.2889999999998</v>
      </c>
      <c r="J31" s="35">
        <f>+H31-I31</f>
        <v>724.46100000000024</v>
      </c>
      <c r="K31" s="35">
        <v>6586.5</v>
      </c>
      <c r="L31" s="30">
        <f>+($J$31/3)+K31</f>
        <v>6827.9870000000001</v>
      </c>
      <c r="M31" s="27">
        <v>6477</v>
      </c>
      <c r="N31" s="30">
        <f>+($J$31/3)+M31</f>
        <v>6718.4870000000001</v>
      </c>
      <c r="O31" s="27">
        <v>10063</v>
      </c>
      <c r="P31" s="30">
        <f>+($J$31/3)+O31</f>
        <v>10304.487000000001</v>
      </c>
      <c r="Q31" s="27">
        <f>+F31+H31+K31+M31+O31</f>
        <v>37660.948402000002</v>
      </c>
      <c r="R31" s="30">
        <f>+F31+I31+L31+N31+P31</f>
        <v>37660.948402000002</v>
      </c>
    </row>
    <row r="32" spans="1:20" s="6" customFormat="1" ht="15.75" customHeight="1" x14ac:dyDescent="0.25">
      <c r="A32" s="45"/>
      <c r="B32" s="70" t="s">
        <v>54</v>
      </c>
      <c r="C32" s="69"/>
      <c r="D32" s="46"/>
      <c r="E32" s="41"/>
      <c r="F32" s="48">
        <f>SUM(F30:F31)</f>
        <v>9242.2645360000006</v>
      </c>
      <c r="G32" s="87"/>
      <c r="H32" s="48">
        <f t="shared" ref="H32:R32" si="1">SUM(H30:H31)</f>
        <v>10137</v>
      </c>
      <c r="I32" s="48">
        <f t="shared" si="1"/>
        <v>9171.0519999999997</v>
      </c>
      <c r="J32" s="48">
        <f t="shared" si="1"/>
        <v>965.94800000000032</v>
      </c>
      <c r="K32" s="48">
        <f t="shared" si="1"/>
        <v>8782</v>
      </c>
      <c r="L32" s="48">
        <f t="shared" si="1"/>
        <v>9103.9826666666668</v>
      </c>
      <c r="M32" s="48">
        <f t="shared" si="1"/>
        <v>8636</v>
      </c>
      <c r="N32" s="48">
        <f t="shared" si="1"/>
        <v>8957.9826666666668</v>
      </c>
      <c r="O32" s="48">
        <f t="shared" si="1"/>
        <v>10063</v>
      </c>
      <c r="P32" s="48">
        <f t="shared" si="1"/>
        <v>10384.982666666667</v>
      </c>
      <c r="Q32" s="48">
        <f t="shared" si="1"/>
        <v>46860.264536000002</v>
      </c>
      <c r="R32" s="48">
        <f t="shared" si="1"/>
        <v>46860.264536000002</v>
      </c>
      <c r="S32" s="48">
        <v>46860.264536000002</v>
      </c>
      <c r="T32" s="92">
        <f>+S32-R32</f>
        <v>0</v>
      </c>
    </row>
    <row r="33" spans="1:20" s="22" customFormat="1" ht="144.75" customHeight="1" x14ac:dyDescent="0.25">
      <c r="A33" s="220" t="s">
        <v>10</v>
      </c>
      <c r="B33" s="223" t="s">
        <v>27</v>
      </c>
      <c r="C33" s="223" t="s">
        <v>71</v>
      </c>
      <c r="D33" s="18" t="s">
        <v>50</v>
      </c>
      <c r="E33" s="21"/>
      <c r="F33" s="36">
        <v>843.23047499999996</v>
      </c>
      <c r="G33" s="88"/>
      <c r="H33" s="37">
        <v>1469.4447319999999</v>
      </c>
      <c r="I33" s="37">
        <v>1115.2239999999999</v>
      </c>
      <c r="J33" s="37">
        <f>+H33-I33</f>
        <v>354.220732</v>
      </c>
      <c r="K33" s="37">
        <v>1272.873458</v>
      </c>
      <c r="L33" s="37">
        <f>+($J$33/3)+K33</f>
        <v>1390.9470353333334</v>
      </c>
      <c r="M33" s="27">
        <v>1252.0249899999999</v>
      </c>
      <c r="N33" s="37">
        <f>+($J$33/3)+M33</f>
        <v>1370.0985673333332</v>
      </c>
      <c r="O33" s="27">
        <v>1458.6482040000001</v>
      </c>
      <c r="P33" s="37">
        <f>+($J$33/3)+O33</f>
        <v>1576.7217813333334</v>
      </c>
      <c r="Q33" s="27">
        <f>+F33+H33+K33+M33+O33</f>
        <v>6296.2218590000002</v>
      </c>
      <c r="R33" s="30">
        <f t="shared" ref="R33:R39" si="2">+F33+I33+L33+N33+P33</f>
        <v>6296.2218590000002</v>
      </c>
    </row>
    <row r="34" spans="1:20" s="22" customFormat="1" ht="79.5" customHeight="1" x14ac:dyDescent="0.25">
      <c r="A34" s="221"/>
      <c r="B34" s="224"/>
      <c r="C34" s="224"/>
      <c r="D34" s="18" t="s">
        <v>51</v>
      </c>
      <c r="E34" s="21"/>
      <c r="F34" s="36">
        <v>607.23047499999996</v>
      </c>
      <c r="G34" s="88"/>
      <c r="H34" s="37">
        <v>1058.06277</v>
      </c>
      <c r="I34" s="37">
        <v>803.00900000000001</v>
      </c>
      <c r="J34" s="37">
        <f>+H34-I34</f>
        <v>255.05376999999999</v>
      </c>
      <c r="K34" s="37">
        <v>916.52308400000004</v>
      </c>
      <c r="L34" s="37">
        <f>+($J$34/3)+K34</f>
        <v>1001.5410073333334</v>
      </c>
      <c r="M34" s="27">
        <v>901.51129900000001</v>
      </c>
      <c r="N34" s="37">
        <f>+($J$34/3)+M34</f>
        <v>986.52922233333334</v>
      </c>
      <c r="O34" s="27">
        <v>1050.28881</v>
      </c>
      <c r="P34" s="37">
        <f>+($J$34/3)+O34</f>
        <v>1135.3067333333333</v>
      </c>
      <c r="Q34" s="27">
        <f>+F34+H34+K34+M34+O34</f>
        <v>4533.616438</v>
      </c>
      <c r="R34" s="30">
        <f t="shared" si="2"/>
        <v>4533.6164379999991</v>
      </c>
    </row>
    <row r="35" spans="1:20" s="22" customFormat="1" ht="201" customHeight="1" x14ac:dyDescent="0.25">
      <c r="A35" s="222"/>
      <c r="B35" s="225"/>
      <c r="C35" s="225"/>
      <c r="D35" s="18" t="s">
        <v>52</v>
      </c>
      <c r="E35" s="21"/>
      <c r="F35" s="31">
        <v>814.53904999999997</v>
      </c>
      <c r="G35" s="88"/>
      <c r="H35" s="32">
        <v>1419.492497</v>
      </c>
      <c r="I35" s="37">
        <v>1077.3130000000001</v>
      </c>
      <c r="J35" s="37">
        <f>+H35-I35</f>
        <v>342.17949699999986</v>
      </c>
      <c r="K35" s="32">
        <v>1229.603458</v>
      </c>
      <c r="L35" s="37">
        <f>+($J$35/3)+K35</f>
        <v>1343.6632903333334</v>
      </c>
      <c r="M35" s="27">
        <v>1209.4637110000001</v>
      </c>
      <c r="N35" s="37">
        <f>+($J$35/3)+M35</f>
        <v>1323.5235433333335</v>
      </c>
      <c r="O35" s="27">
        <v>1409.0629859999999</v>
      </c>
      <c r="P35" s="37">
        <f>+($J$35/3)+O35</f>
        <v>1523.1228183333333</v>
      </c>
      <c r="Q35" s="27">
        <f>+F35+H35+K35+M35+O35</f>
        <v>6082.1617020000003</v>
      </c>
      <c r="R35" s="30">
        <f t="shared" si="2"/>
        <v>6082.1617020000003</v>
      </c>
    </row>
    <row r="36" spans="1:20" s="52" customFormat="1" ht="15" customHeight="1" x14ac:dyDescent="0.25">
      <c r="A36" s="73"/>
      <c r="B36" s="74" t="s">
        <v>55</v>
      </c>
      <c r="C36" s="74"/>
      <c r="D36" s="46"/>
      <c r="E36" s="49"/>
      <c r="F36" s="51">
        <f>SUM(F33:F35)</f>
        <v>2265</v>
      </c>
      <c r="G36" s="89"/>
      <c r="H36" s="51">
        <f t="shared" ref="H36:R36" si="3">SUM(H33:H35)</f>
        <v>3946.9999989999997</v>
      </c>
      <c r="I36" s="51">
        <f t="shared" si="3"/>
        <v>2995.5460000000003</v>
      </c>
      <c r="J36" s="51">
        <f t="shared" si="3"/>
        <v>951.45399899999984</v>
      </c>
      <c r="K36" s="51">
        <f t="shared" si="3"/>
        <v>3419</v>
      </c>
      <c r="L36" s="51">
        <f t="shared" si="3"/>
        <v>3736.1513330000002</v>
      </c>
      <c r="M36" s="51">
        <f t="shared" si="3"/>
        <v>3363</v>
      </c>
      <c r="N36" s="51">
        <f t="shared" si="3"/>
        <v>3680.1513329999998</v>
      </c>
      <c r="O36" s="51">
        <f t="shared" si="3"/>
        <v>3918</v>
      </c>
      <c r="P36" s="51">
        <f t="shared" si="3"/>
        <v>4235.1513329999998</v>
      </c>
      <c r="Q36" s="51">
        <f t="shared" si="3"/>
        <v>16911.999999</v>
      </c>
      <c r="R36" s="51">
        <f t="shared" si="3"/>
        <v>16911.999999</v>
      </c>
      <c r="S36" s="51">
        <v>16911.999999</v>
      </c>
      <c r="T36" s="92">
        <f>+S36-R36</f>
        <v>0</v>
      </c>
    </row>
    <row r="37" spans="1:20" s="22" customFormat="1" ht="30" customHeight="1" x14ac:dyDescent="0.25">
      <c r="A37" s="217" t="s">
        <v>28</v>
      </c>
      <c r="B37" s="209" t="s">
        <v>29</v>
      </c>
      <c r="C37" s="209" t="s">
        <v>72</v>
      </c>
      <c r="D37" s="18" t="s">
        <v>30</v>
      </c>
      <c r="E37" s="21"/>
      <c r="F37" s="31">
        <v>1039</v>
      </c>
      <c r="G37" s="88"/>
      <c r="H37" s="32">
        <v>5710</v>
      </c>
      <c r="I37" s="32">
        <v>4252.8609999999999</v>
      </c>
      <c r="J37" s="32">
        <f>+H37-I37</f>
        <v>1457.1390000000001</v>
      </c>
      <c r="K37" s="32">
        <v>9082</v>
      </c>
      <c r="L37" s="32">
        <f>+($J$37/3)+K37</f>
        <v>9567.7129999999997</v>
      </c>
      <c r="M37" s="27">
        <v>4634</v>
      </c>
      <c r="N37" s="32">
        <f>+($J$37/3)+M37</f>
        <v>5119.7129999999997</v>
      </c>
      <c r="O37" s="27">
        <v>1739</v>
      </c>
      <c r="P37" s="32">
        <f>+($J$37/3)+O37</f>
        <v>2224.7130000000002</v>
      </c>
      <c r="Q37" s="27">
        <f>+F37+H37+K37+M37+O37</f>
        <v>22204</v>
      </c>
      <c r="R37" s="30">
        <f t="shared" si="2"/>
        <v>22204</v>
      </c>
      <c r="S37" s="11"/>
    </row>
    <row r="38" spans="1:20" s="22" customFormat="1" ht="30" x14ac:dyDescent="0.25">
      <c r="A38" s="218"/>
      <c r="B38" s="210"/>
      <c r="C38" s="210"/>
      <c r="D38" s="18" t="s">
        <v>31</v>
      </c>
      <c r="E38" s="21"/>
      <c r="F38" s="31">
        <v>257</v>
      </c>
      <c r="G38" s="88"/>
      <c r="H38" s="32">
        <v>527</v>
      </c>
      <c r="I38" s="32">
        <v>392.51400000000001</v>
      </c>
      <c r="J38" s="32">
        <f>+H38-I38</f>
        <v>134.48599999999999</v>
      </c>
      <c r="K38" s="32">
        <v>580</v>
      </c>
      <c r="L38" s="32">
        <f>+($J$38/3)+K38</f>
        <v>624.82866666666666</v>
      </c>
      <c r="M38" s="27">
        <v>296</v>
      </c>
      <c r="N38" s="32">
        <f>+($J$38/3)+M38</f>
        <v>340.82866666666666</v>
      </c>
      <c r="O38" s="27">
        <v>111</v>
      </c>
      <c r="P38" s="32">
        <f>+($J$38/3)+O38</f>
        <v>155.82866666666666</v>
      </c>
      <c r="Q38" s="66">
        <f>+F38+H38+K38+M38+O38</f>
        <v>1771</v>
      </c>
      <c r="R38" s="30">
        <f t="shared" si="2"/>
        <v>1771</v>
      </c>
      <c r="S38" s="11"/>
    </row>
    <row r="39" spans="1:20" ht="60" x14ac:dyDescent="0.25">
      <c r="A39" s="219"/>
      <c r="B39" s="211"/>
      <c r="C39" s="211"/>
      <c r="D39" s="18" t="s">
        <v>32</v>
      </c>
      <c r="E39" s="14"/>
      <c r="F39" s="30">
        <v>2758</v>
      </c>
      <c r="G39" s="85"/>
      <c r="H39" s="30">
        <v>2547</v>
      </c>
      <c r="I39" s="32">
        <v>1897.029</v>
      </c>
      <c r="J39" s="32">
        <f>+H39-I39</f>
        <v>649.971</v>
      </c>
      <c r="K39" s="30">
        <v>0</v>
      </c>
      <c r="L39" s="32">
        <f>+($J$39/3)+K39</f>
        <v>216.65700000000001</v>
      </c>
      <c r="M39" s="27">
        <v>0</v>
      </c>
      <c r="N39" s="32">
        <f>+($J$39/3)+M39</f>
        <v>216.65700000000001</v>
      </c>
      <c r="O39" s="30">
        <v>0</v>
      </c>
      <c r="P39" s="32">
        <f>+($J$39/3)+O39</f>
        <v>216.65700000000001</v>
      </c>
      <c r="Q39" s="67">
        <f>+F39+H39+K39+M39+O39</f>
        <v>5305</v>
      </c>
      <c r="R39" s="30">
        <f t="shared" si="2"/>
        <v>5305.0000000000009</v>
      </c>
      <c r="S39" s="11"/>
    </row>
    <row r="40" spans="1:20" s="6" customFormat="1" ht="18.75" customHeight="1" x14ac:dyDescent="0.25">
      <c r="A40" s="55"/>
      <c r="B40" s="56" t="s">
        <v>56</v>
      </c>
      <c r="C40" s="56"/>
      <c r="D40" s="46"/>
      <c r="E40" s="41"/>
      <c r="F40" s="43">
        <f>SUM(F37:F39)</f>
        <v>4054</v>
      </c>
      <c r="G40" s="87"/>
      <c r="H40" s="43">
        <f t="shared" ref="H40:R40" si="4">SUM(H37:H39)</f>
        <v>8784</v>
      </c>
      <c r="I40" s="43">
        <f t="shared" si="4"/>
        <v>6542.4040000000005</v>
      </c>
      <c r="J40" s="43">
        <f t="shared" si="4"/>
        <v>2241.596</v>
      </c>
      <c r="K40" s="43">
        <f t="shared" si="4"/>
        <v>9662</v>
      </c>
      <c r="L40" s="43">
        <f t="shared" si="4"/>
        <v>10409.198666666665</v>
      </c>
      <c r="M40" s="90">
        <f t="shared" si="4"/>
        <v>4930</v>
      </c>
      <c r="N40" s="90">
        <f t="shared" si="4"/>
        <v>5677.1986666666662</v>
      </c>
      <c r="O40" s="43">
        <f t="shared" si="4"/>
        <v>1850</v>
      </c>
      <c r="P40" s="43">
        <f t="shared" si="4"/>
        <v>2597.1986666666671</v>
      </c>
      <c r="Q40" s="68">
        <f t="shared" si="4"/>
        <v>29280</v>
      </c>
      <c r="R40" s="68">
        <f t="shared" si="4"/>
        <v>29280</v>
      </c>
      <c r="S40" s="68">
        <v>29280</v>
      </c>
      <c r="T40" s="92">
        <f>+S40-R40</f>
        <v>0</v>
      </c>
    </row>
    <row r="41" spans="1:20" x14ac:dyDescent="0.25">
      <c r="B41" s="53"/>
      <c r="C41" s="53"/>
    </row>
    <row r="42" spans="1:20" ht="12.75" customHeight="1" x14ac:dyDescent="0.25">
      <c r="A42" s="6" t="s">
        <v>33</v>
      </c>
      <c r="B42" s="6" t="s">
        <v>34</v>
      </c>
      <c r="C42" s="6"/>
      <c r="D42" s="7"/>
      <c r="E42" s="8"/>
      <c r="F42" s="7"/>
      <c r="G42" s="8"/>
      <c r="H42" s="7"/>
      <c r="I42" s="8"/>
      <c r="J42" s="8"/>
      <c r="K42" s="7"/>
      <c r="M42" s="7"/>
      <c r="O42" s="7"/>
      <c r="Q42" s="7"/>
    </row>
    <row r="43" spans="1:20" ht="12.75" customHeight="1" x14ac:dyDescent="0.25">
      <c r="A43" s="9">
        <v>42</v>
      </c>
      <c r="B43" s="6" t="s">
        <v>35</v>
      </c>
      <c r="C43" s="6"/>
      <c r="D43" s="7"/>
      <c r="E43" s="8"/>
      <c r="F43" s="7"/>
      <c r="G43" s="8"/>
      <c r="H43" s="7"/>
      <c r="I43" s="8"/>
      <c r="J43" s="8"/>
      <c r="K43" s="7"/>
      <c r="M43" s="7"/>
      <c r="O43" s="7"/>
      <c r="Q43" s="7"/>
    </row>
    <row r="44" spans="1:20" ht="12.75" customHeight="1" x14ac:dyDescent="0.25">
      <c r="A44" s="9"/>
      <c r="B44" s="6"/>
      <c r="C44" s="6"/>
      <c r="D44" s="7"/>
      <c r="E44" s="8"/>
      <c r="F44" s="7"/>
      <c r="G44" s="8"/>
      <c r="H44" s="7"/>
      <c r="I44" s="8"/>
      <c r="J44" s="8"/>
      <c r="K44" s="7"/>
      <c r="M44" s="7"/>
      <c r="O44" s="7"/>
      <c r="Q44" s="7"/>
    </row>
    <row r="45" spans="1:20" s="11" customFormat="1" ht="29.25" customHeight="1" x14ac:dyDescent="0.25">
      <c r="A45" s="193" t="s">
        <v>2</v>
      </c>
      <c r="B45" s="193" t="s">
        <v>3</v>
      </c>
      <c r="C45" s="197" t="s">
        <v>68</v>
      </c>
      <c r="D45" s="193" t="s">
        <v>19</v>
      </c>
      <c r="E45" s="10"/>
      <c r="F45" s="75">
        <v>2016</v>
      </c>
      <c r="G45" s="83"/>
      <c r="H45" s="193">
        <v>2017</v>
      </c>
      <c r="I45" s="193"/>
      <c r="J45" s="193"/>
      <c r="K45" s="193">
        <v>2018</v>
      </c>
      <c r="L45" s="193"/>
      <c r="M45" s="193">
        <v>2019</v>
      </c>
      <c r="N45" s="193"/>
      <c r="O45" s="193">
        <v>2020</v>
      </c>
      <c r="P45" s="193"/>
      <c r="Q45" s="193" t="s">
        <v>79</v>
      </c>
      <c r="R45" s="193"/>
    </row>
    <row r="46" spans="1:20" s="11" customFormat="1" ht="15" customHeight="1" x14ac:dyDescent="0.25">
      <c r="A46" s="193"/>
      <c r="B46" s="193"/>
      <c r="C46" s="198"/>
      <c r="D46" s="193"/>
      <c r="E46" s="10"/>
      <c r="F46" s="230" t="s">
        <v>8</v>
      </c>
      <c r="G46" s="83"/>
      <c r="H46" s="230" t="s">
        <v>8</v>
      </c>
      <c r="I46" s="192" t="s">
        <v>85</v>
      </c>
      <c r="J46" s="192" t="s">
        <v>81</v>
      </c>
      <c r="K46" s="230" t="s">
        <v>8</v>
      </c>
      <c r="L46" s="192" t="s">
        <v>80</v>
      </c>
      <c r="M46" s="230" t="s">
        <v>8</v>
      </c>
      <c r="N46" s="192" t="s">
        <v>80</v>
      </c>
      <c r="O46" s="192" t="s">
        <v>8</v>
      </c>
      <c r="P46" s="192" t="s">
        <v>80</v>
      </c>
      <c r="Q46" s="230" t="s">
        <v>8</v>
      </c>
      <c r="R46" s="192" t="s">
        <v>80</v>
      </c>
    </row>
    <row r="47" spans="1:20" s="11" customFormat="1" ht="47.25" customHeight="1" x14ac:dyDescent="0.25">
      <c r="A47" s="193"/>
      <c r="B47" s="193"/>
      <c r="C47" s="199"/>
      <c r="D47" s="193"/>
      <c r="E47" s="12"/>
      <c r="F47" s="231"/>
      <c r="G47" s="84"/>
      <c r="H47" s="231"/>
      <c r="I47" s="192"/>
      <c r="J47" s="192"/>
      <c r="K47" s="231"/>
      <c r="L47" s="192"/>
      <c r="M47" s="231"/>
      <c r="N47" s="192"/>
      <c r="O47" s="192"/>
      <c r="P47" s="192"/>
      <c r="Q47" s="231"/>
      <c r="R47" s="192"/>
    </row>
    <row r="48" spans="1:20" ht="60" customHeight="1" x14ac:dyDescent="0.25">
      <c r="A48" s="228" t="s">
        <v>36</v>
      </c>
      <c r="B48" s="209" t="s">
        <v>37</v>
      </c>
      <c r="C48" s="209" t="s">
        <v>73</v>
      </c>
      <c r="D48" s="38" t="s">
        <v>38</v>
      </c>
      <c r="E48" s="14"/>
      <c r="F48" s="30">
        <v>341.4</v>
      </c>
      <c r="G48" s="16"/>
      <c r="H48" s="15">
        <v>250.08</v>
      </c>
      <c r="I48" s="29">
        <v>305.81400000000002</v>
      </c>
      <c r="J48" s="29">
        <f>+I48-H48</f>
        <v>55.734000000000009</v>
      </c>
      <c r="K48" s="15">
        <v>216.672</v>
      </c>
      <c r="L48" s="29">
        <f>+K48-($J$48/3)</f>
        <v>198.09399999999999</v>
      </c>
      <c r="M48" s="30">
        <v>213.072</v>
      </c>
      <c r="N48" s="29">
        <f>+M48-($J$48/3)</f>
        <v>194.494</v>
      </c>
      <c r="O48" s="30">
        <v>248.304</v>
      </c>
      <c r="P48" s="29">
        <f>+O48-($J$48/3)</f>
        <v>229.726</v>
      </c>
      <c r="Q48" s="30">
        <f>+F48+H48+K48+M48+O48</f>
        <v>1269.528</v>
      </c>
      <c r="R48" s="30">
        <f>+F48+I48+L48+N48+P48</f>
        <v>1269.5279999999998</v>
      </c>
    </row>
    <row r="49" spans="1:20" ht="60" customHeight="1" x14ac:dyDescent="0.25">
      <c r="A49" s="229"/>
      <c r="B49" s="211"/>
      <c r="C49" s="211"/>
      <c r="D49" s="38" t="s">
        <v>39</v>
      </c>
      <c r="E49" s="14"/>
      <c r="F49" s="30">
        <v>22.6</v>
      </c>
      <c r="G49" s="16"/>
      <c r="H49" s="29">
        <v>166.72</v>
      </c>
      <c r="I49" s="29">
        <v>203.876</v>
      </c>
      <c r="J49" s="29">
        <f>+I49-H49</f>
        <v>37.156000000000006</v>
      </c>
      <c r="K49" s="29">
        <v>144.44800000000001</v>
      </c>
      <c r="L49" s="29">
        <f>+K49-($J$49/3)</f>
        <v>132.06266666666667</v>
      </c>
      <c r="M49" s="30">
        <v>142.048</v>
      </c>
      <c r="N49" s="29">
        <f>+M49-($J$49/3)</f>
        <v>129.66266666666667</v>
      </c>
      <c r="O49" s="30">
        <v>165.536</v>
      </c>
      <c r="P49" s="29">
        <f>+O49-($J$49/3)</f>
        <v>153.15066666666667</v>
      </c>
      <c r="Q49" s="30">
        <f>+F49+H49+K49+M49+O49</f>
        <v>641.35200000000009</v>
      </c>
      <c r="R49" s="30">
        <f>+F49+I49+L49+N49+P49</f>
        <v>641.35200000000009</v>
      </c>
    </row>
    <row r="50" spans="1:20" s="6" customFormat="1" ht="18.75" customHeight="1" x14ac:dyDescent="0.25">
      <c r="A50" s="55"/>
      <c r="B50" s="56" t="s">
        <v>57</v>
      </c>
      <c r="C50" s="56"/>
      <c r="D50" s="46"/>
      <c r="E50" s="41"/>
      <c r="F50" s="43">
        <f>SUM(F48:F49)</f>
        <v>364</v>
      </c>
      <c r="G50" s="44"/>
      <c r="H50" s="43">
        <f t="shared" ref="H50:R50" si="5">SUM(H48:H49)</f>
        <v>416.8</v>
      </c>
      <c r="I50" s="43">
        <f t="shared" si="5"/>
        <v>509.69000000000005</v>
      </c>
      <c r="J50" s="43">
        <f t="shared" si="5"/>
        <v>92.890000000000015</v>
      </c>
      <c r="K50" s="43">
        <f t="shared" si="5"/>
        <v>361.12</v>
      </c>
      <c r="L50" s="43">
        <f t="shared" si="5"/>
        <v>330.15666666666664</v>
      </c>
      <c r="M50" s="43">
        <f t="shared" si="5"/>
        <v>355.12</v>
      </c>
      <c r="N50" s="43">
        <f t="shared" si="5"/>
        <v>324.15666666666664</v>
      </c>
      <c r="O50" s="43">
        <f t="shared" si="5"/>
        <v>413.84000000000003</v>
      </c>
      <c r="P50" s="43">
        <f t="shared" si="5"/>
        <v>382.87666666666667</v>
      </c>
      <c r="Q50" s="43">
        <f t="shared" si="5"/>
        <v>1910.88</v>
      </c>
      <c r="R50" s="43">
        <f t="shared" si="5"/>
        <v>1910.8799999999999</v>
      </c>
      <c r="S50" s="43">
        <v>1910.88</v>
      </c>
      <c r="T50" s="92">
        <f>+S50-R50</f>
        <v>0</v>
      </c>
    </row>
    <row r="51" spans="1:20" s="6" customFormat="1" ht="18.75" customHeight="1" x14ac:dyDescent="0.25">
      <c r="A51" s="57"/>
      <c r="B51" s="58"/>
      <c r="C51" s="58"/>
      <c r="D51" s="59"/>
      <c r="E51" s="41"/>
      <c r="F51" s="61"/>
      <c r="G51" s="44"/>
      <c r="H51" s="61"/>
      <c r="I51" s="54"/>
      <c r="J51" s="54"/>
      <c r="K51" s="61"/>
      <c r="M51" s="62"/>
      <c r="O51" s="61"/>
      <c r="Q51" s="63"/>
    </row>
    <row r="52" spans="1:20" ht="12.75" customHeight="1" x14ac:dyDescent="0.25">
      <c r="A52" s="6" t="s">
        <v>33</v>
      </c>
      <c r="B52" s="6" t="s">
        <v>34</v>
      </c>
      <c r="C52" s="6"/>
      <c r="D52" s="7"/>
      <c r="E52" s="8"/>
      <c r="F52" s="7"/>
      <c r="G52" s="8"/>
      <c r="H52" s="7"/>
      <c r="I52" s="8"/>
      <c r="J52" s="8"/>
      <c r="K52" s="7"/>
      <c r="O52" s="7"/>
      <c r="Q52" s="7"/>
    </row>
    <row r="53" spans="1:20" ht="12.75" customHeight="1" x14ac:dyDescent="0.25">
      <c r="A53" s="9">
        <v>43</v>
      </c>
      <c r="B53" s="6" t="s">
        <v>41</v>
      </c>
      <c r="C53" s="6"/>
      <c r="D53" s="7"/>
      <c r="E53" s="8"/>
      <c r="F53" s="7"/>
      <c r="G53" s="8"/>
      <c r="H53" s="7"/>
      <c r="I53" s="8"/>
      <c r="J53" s="8"/>
      <c r="K53" s="7"/>
      <c r="M53" s="7"/>
      <c r="O53" s="7"/>
      <c r="Q53" s="7"/>
    </row>
    <row r="54" spans="1:20" s="11" customFormat="1" ht="29.25" customHeight="1" x14ac:dyDescent="0.25">
      <c r="A54" s="193" t="s">
        <v>2</v>
      </c>
      <c r="B54" s="193" t="s">
        <v>3</v>
      </c>
      <c r="C54" s="197" t="s">
        <v>68</v>
      </c>
      <c r="D54" s="193" t="s">
        <v>19</v>
      </c>
      <c r="E54" s="10"/>
      <c r="F54" s="75">
        <v>2016</v>
      </c>
      <c r="G54" s="83"/>
      <c r="H54" s="193">
        <v>2017</v>
      </c>
      <c r="I54" s="193"/>
      <c r="J54" s="193"/>
      <c r="K54" s="193">
        <v>2018</v>
      </c>
      <c r="L54" s="193"/>
      <c r="M54" s="193">
        <v>2019</v>
      </c>
      <c r="N54" s="193"/>
      <c r="O54" s="193">
        <v>2020</v>
      </c>
      <c r="P54" s="193"/>
      <c r="Q54" s="193" t="s">
        <v>79</v>
      </c>
      <c r="R54" s="193"/>
    </row>
    <row r="55" spans="1:20" s="11" customFormat="1" ht="15" customHeight="1" x14ac:dyDescent="0.25">
      <c r="A55" s="193"/>
      <c r="B55" s="193"/>
      <c r="C55" s="198"/>
      <c r="D55" s="193"/>
      <c r="E55" s="10"/>
      <c r="F55" s="192" t="s">
        <v>8</v>
      </c>
      <c r="G55" s="83"/>
      <c r="H55" s="192" t="s">
        <v>8</v>
      </c>
      <c r="I55" s="192" t="s">
        <v>85</v>
      </c>
      <c r="J55" s="192" t="s">
        <v>81</v>
      </c>
      <c r="K55" s="192" t="s">
        <v>8</v>
      </c>
      <c r="L55" s="192" t="s">
        <v>80</v>
      </c>
      <c r="M55" s="192" t="s">
        <v>8</v>
      </c>
      <c r="N55" s="192" t="s">
        <v>80</v>
      </c>
      <c r="O55" s="192" t="s">
        <v>8</v>
      </c>
      <c r="P55" s="192" t="s">
        <v>80</v>
      </c>
      <c r="Q55" s="192" t="s">
        <v>8</v>
      </c>
      <c r="R55" s="192" t="s">
        <v>80</v>
      </c>
    </row>
    <row r="56" spans="1:20" s="11" customFormat="1" ht="47.25" customHeight="1" x14ac:dyDescent="0.25">
      <c r="A56" s="193"/>
      <c r="B56" s="193"/>
      <c r="C56" s="199"/>
      <c r="D56" s="193"/>
      <c r="E56" s="12"/>
      <c r="F56" s="192"/>
      <c r="G56" s="84"/>
      <c r="H56" s="192"/>
      <c r="I56" s="192"/>
      <c r="J56" s="192"/>
      <c r="K56" s="192"/>
      <c r="L56" s="192"/>
      <c r="M56" s="192"/>
      <c r="N56" s="192"/>
      <c r="O56" s="192"/>
      <c r="P56" s="192"/>
      <c r="Q56" s="192"/>
      <c r="R56" s="192"/>
    </row>
    <row r="57" spans="1:20" ht="88.5" customHeight="1" x14ac:dyDescent="0.25">
      <c r="A57" s="228" t="s">
        <v>40</v>
      </c>
      <c r="B57" s="209" t="s">
        <v>13</v>
      </c>
      <c r="C57" s="209" t="s">
        <v>74</v>
      </c>
      <c r="D57" s="38" t="s">
        <v>42</v>
      </c>
      <c r="E57" s="14"/>
      <c r="F57" s="33">
        <v>81.079556999999994</v>
      </c>
      <c r="G57" s="16"/>
      <c r="H57" s="29">
        <v>104.2</v>
      </c>
      <c r="I57" s="29">
        <v>236.870983</v>
      </c>
      <c r="J57" s="29">
        <f>+I57-H57</f>
        <v>132.67098299999998</v>
      </c>
      <c r="K57" s="30">
        <v>90.28</v>
      </c>
      <c r="L57" s="30">
        <f>+K57-($J$57/3)</f>
        <v>46.056339000000008</v>
      </c>
      <c r="M57" s="30">
        <v>88.78</v>
      </c>
      <c r="N57" s="30">
        <f>+M57-($J$57/3)</f>
        <v>44.556339000000008</v>
      </c>
      <c r="O57" s="30">
        <v>103.46</v>
      </c>
      <c r="P57" s="30">
        <f>+O57-($J$57/3)</f>
        <v>59.236339000000001</v>
      </c>
      <c r="Q57" s="30">
        <f>+F57+H57+K57+M57+O57</f>
        <v>467.79955699999999</v>
      </c>
      <c r="R57" s="30">
        <f>+F57+I57+L57+N57+P57</f>
        <v>467.79955699999999</v>
      </c>
    </row>
    <row r="58" spans="1:20" ht="169.5" customHeight="1" x14ac:dyDescent="0.25">
      <c r="A58" s="229"/>
      <c r="B58" s="211"/>
      <c r="C58" s="211"/>
      <c r="D58" s="38" t="s">
        <v>43</v>
      </c>
      <c r="E58" s="14"/>
      <c r="F58" s="29">
        <v>2066.920443</v>
      </c>
      <c r="G58" s="16"/>
      <c r="H58" s="29">
        <v>2969.7</v>
      </c>
      <c r="I58" s="29">
        <v>6750.8230169999997</v>
      </c>
      <c r="J58" s="29">
        <f>+I58-H58</f>
        <v>3781.1230169999999</v>
      </c>
      <c r="K58" s="29">
        <v>2572.98</v>
      </c>
      <c r="L58" s="30">
        <f>+K58-($J$58/3)</f>
        <v>1312.6056610000001</v>
      </c>
      <c r="M58" s="30">
        <v>2530.23</v>
      </c>
      <c r="N58" s="30">
        <f>+M58-($J$58/3)</f>
        <v>1269.8556610000001</v>
      </c>
      <c r="O58" s="30">
        <v>2948.61</v>
      </c>
      <c r="P58" s="30">
        <f>+O58-($J$58/3)</f>
        <v>1688.2356610000002</v>
      </c>
      <c r="Q58" s="30">
        <f>+F58+H58+K58+M58+O58</f>
        <v>13088.440443</v>
      </c>
      <c r="R58" s="30">
        <f>+F58+I58+L58+N58+P58</f>
        <v>13088.440443</v>
      </c>
    </row>
    <row r="59" spans="1:20" s="6" customFormat="1" ht="18.75" customHeight="1" x14ac:dyDescent="0.25">
      <c r="A59" s="55"/>
      <c r="B59" s="56" t="s">
        <v>58</v>
      </c>
      <c r="C59" s="56"/>
      <c r="D59" s="46"/>
      <c r="E59" s="41"/>
      <c r="F59" s="43">
        <f>SUM(F57:F58)</f>
        <v>2148</v>
      </c>
      <c r="G59" s="44"/>
      <c r="H59" s="43">
        <f t="shared" ref="H59:R59" si="6">SUM(H57:H58)</f>
        <v>3073.8999999999996</v>
      </c>
      <c r="I59" s="43">
        <f t="shared" si="6"/>
        <v>6987.6939999999995</v>
      </c>
      <c r="J59" s="43">
        <f t="shared" si="6"/>
        <v>3913.7939999999999</v>
      </c>
      <c r="K59" s="43">
        <f t="shared" si="6"/>
        <v>2663.26</v>
      </c>
      <c r="L59" s="43">
        <f t="shared" si="6"/>
        <v>1358.662</v>
      </c>
      <c r="M59" s="43">
        <f t="shared" si="6"/>
        <v>2619.0100000000002</v>
      </c>
      <c r="N59" s="43">
        <f t="shared" si="6"/>
        <v>1314.412</v>
      </c>
      <c r="O59" s="43">
        <f t="shared" si="6"/>
        <v>3052.07</v>
      </c>
      <c r="P59" s="43">
        <f t="shared" si="6"/>
        <v>1747.4720000000002</v>
      </c>
      <c r="Q59" s="43">
        <f t="shared" si="6"/>
        <v>13556.24</v>
      </c>
      <c r="R59" s="43">
        <f t="shared" si="6"/>
        <v>13556.24</v>
      </c>
      <c r="S59" s="43">
        <v>13556.24</v>
      </c>
      <c r="T59" s="92">
        <f>+S59-R59</f>
        <v>0</v>
      </c>
    </row>
    <row r="60" spans="1:20" s="6" customFormat="1" ht="18.75" customHeight="1" x14ac:dyDescent="0.25">
      <c r="A60" s="57"/>
      <c r="B60" s="58"/>
      <c r="C60" s="58"/>
      <c r="D60" s="59"/>
      <c r="E60" s="41"/>
      <c r="F60" s="61"/>
      <c r="G60" s="44"/>
      <c r="H60" s="61"/>
      <c r="I60" s="54"/>
      <c r="J60" s="54"/>
      <c r="K60" s="61"/>
      <c r="M60" s="61"/>
      <c r="O60" s="61"/>
      <c r="Q60" s="61"/>
    </row>
    <row r="61" spans="1:20" ht="12.75" customHeight="1" x14ac:dyDescent="0.25">
      <c r="A61" s="6" t="s">
        <v>33</v>
      </c>
      <c r="B61" s="6" t="s">
        <v>34</v>
      </c>
      <c r="C61" s="6"/>
      <c r="D61" s="7"/>
      <c r="E61" s="8"/>
      <c r="F61" s="7"/>
      <c r="G61" s="8"/>
      <c r="H61" s="7"/>
      <c r="I61" s="8"/>
      <c r="J61" s="8"/>
      <c r="K61" s="7"/>
      <c r="M61" s="7"/>
      <c r="O61" s="7"/>
      <c r="Q61" s="7"/>
    </row>
    <row r="62" spans="1:20" ht="12.75" customHeight="1" x14ac:dyDescent="0.25">
      <c r="A62" s="9">
        <v>44</v>
      </c>
      <c r="B62" s="6" t="s">
        <v>44</v>
      </c>
      <c r="C62" s="6"/>
      <c r="D62" s="7"/>
      <c r="E62" s="8"/>
      <c r="F62" s="7"/>
      <c r="G62" s="8"/>
      <c r="H62" s="7"/>
      <c r="I62" s="8"/>
      <c r="J62" s="8"/>
      <c r="K62" s="7"/>
      <c r="M62" s="7"/>
      <c r="O62" s="7"/>
      <c r="Q62" s="7"/>
    </row>
    <row r="63" spans="1:20" s="11" customFormat="1" ht="29.25" customHeight="1" x14ac:dyDescent="0.25">
      <c r="A63" s="193" t="s">
        <v>2</v>
      </c>
      <c r="B63" s="193" t="s">
        <v>3</v>
      </c>
      <c r="C63" s="197" t="s">
        <v>68</v>
      </c>
      <c r="D63" s="193" t="s">
        <v>19</v>
      </c>
      <c r="E63" s="10"/>
      <c r="F63" s="75">
        <v>2016</v>
      </c>
      <c r="G63" s="83"/>
      <c r="H63" s="193">
        <v>2017</v>
      </c>
      <c r="I63" s="193"/>
      <c r="J63" s="193"/>
      <c r="K63" s="193">
        <v>2018</v>
      </c>
      <c r="L63" s="193"/>
      <c r="M63" s="193">
        <v>2019</v>
      </c>
      <c r="N63" s="193"/>
      <c r="O63" s="193">
        <v>2020</v>
      </c>
      <c r="P63" s="193"/>
      <c r="Q63" s="193" t="s">
        <v>79</v>
      </c>
      <c r="R63" s="193"/>
    </row>
    <row r="64" spans="1:20" s="11" customFormat="1" ht="15" customHeight="1" x14ac:dyDescent="0.25">
      <c r="A64" s="193"/>
      <c r="B64" s="193"/>
      <c r="C64" s="198"/>
      <c r="D64" s="193"/>
      <c r="E64" s="10"/>
      <c r="F64" s="192" t="s">
        <v>8</v>
      </c>
      <c r="G64" s="83"/>
      <c r="H64" s="192" t="s">
        <v>8</v>
      </c>
      <c r="I64" s="192" t="s">
        <v>85</v>
      </c>
      <c r="J64" s="192" t="s">
        <v>81</v>
      </c>
      <c r="K64" s="192" t="s">
        <v>8</v>
      </c>
      <c r="L64" s="192" t="s">
        <v>80</v>
      </c>
      <c r="M64" s="192" t="s">
        <v>8</v>
      </c>
      <c r="N64" s="192" t="s">
        <v>80</v>
      </c>
      <c r="O64" s="192" t="s">
        <v>8</v>
      </c>
      <c r="P64" s="192" t="s">
        <v>80</v>
      </c>
      <c r="Q64" s="192" t="s">
        <v>8</v>
      </c>
      <c r="R64" s="192" t="s">
        <v>80</v>
      </c>
    </row>
    <row r="65" spans="1:20" s="11" customFormat="1" ht="47.25" customHeight="1" x14ac:dyDescent="0.25">
      <c r="A65" s="193"/>
      <c r="B65" s="193"/>
      <c r="C65" s="199"/>
      <c r="D65" s="193"/>
      <c r="E65" s="12"/>
      <c r="F65" s="192"/>
      <c r="G65" s="84"/>
      <c r="H65" s="192"/>
      <c r="I65" s="192"/>
      <c r="J65" s="192"/>
      <c r="K65" s="192"/>
      <c r="L65" s="192"/>
      <c r="M65" s="192"/>
      <c r="N65" s="192"/>
      <c r="O65" s="192"/>
      <c r="P65" s="192"/>
      <c r="Q65" s="192"/>
      <c r="R65" s="192"/>
    </row>
    <row r="66" spans="1:20" ht="150.75" customHeight="1" x14ac:dyDescent="0.25">
      <c r="A66" s="39" t="s">
        <v>45</v>
      </c>
      <c r="B66" s="24" t="s">
        <v>46</v>
      </c>
      <c r="C66" s="24" t="s">
        <v>75</v>
      </c>
      <c r="D66" s="38" t="s">
        <v>47</v>
      </c>
      <c r="E66" s="14"/>
      <c r="F66" s="29">
        <v>1477.73677</v>
      </c>
      <c r="G66" s="16"/>
      <c r="H66" s="29">
        <v>1719.3</v>
      </c>
      <c r="I66" s="29">
        <v>2892.9319999999998</v>
      </c>
      <c r="J66" s="29">
        <f>+I66-H66</f>
        <v>1173.6319999999998</v>
      </c>
      <c r="K66" s="30">
        <v>1489.62</v>
      </c>
      <c r="L66" s="30">
        <f>+K66-($J$66/3)</f>
        <v>1098.4093333333333</v>
      </c>
      <c r="M66" s="30">
        <v>1464.87</v>
      </c>
      <c r="N66" s="30">
        <f>+M66-($J$66/3)</f>
        <v>1073.6593333333333</v>
      </c>
      <c r="O66" s="30">
        <v>1707.09</v>
      </c>
      <c r="P66" s="30">
        <f>+O66-($J$66/3)</f>
        <v>1315.8793333333333</v>
      </c>
      <c r="Q66" s="30">
        <f>+F66+H66+K66+M66+O66</f>
        <v>7858.6167699999996</v>
      </c>
      <c r="R66" s="30">
        <f>+F66+I66+L66+N66+P66</f>
        <v>7858.6167699999996</v>
      </c>
    </row>
    <row r="67" spans="1:20" s="6" customFormat="1" ht="19.5" customHeight="1" x14ac:dyDescent="0.25">
      <c r="A67" s="55"/>
      <c r="B67" s="56" t="s">
        <v>59</v>
      </c>
      <c r="C67" s="56"/>
      <c r="D67" s="46"/>
      <c r="E67" s="41"/>
      <c r="F67" s="43">
        <f>SUM(F66)</f>
        <v>1477.73677</v>
      </c>
      <c r="G67" s="44"/>
      <c r="H67" s="43">
        <f t="shared" ref="H67:R67" si="7">SUM(H66)</f>
        <v>1719.3</v>
      </c>
      <c r="I67" s="43">
        <f t="shared" si="7"/>
        <v>2892.9319999999998</v>
      </c>
      <c r="J67" s="43">
        <f t="shared" si="7"/>
        <v>1173.6319999999998</v>
      </c>
      <c r="K67" s="43">
        <f t="shared" si="7"/>
        <v>1489.62</v>
      </c>
      <c r="L67" s="43">
        <f t="shared" si="7"/>
        <v>1098.4093333333333</v>
      </c>
      <c r="M67" s="43">
        <f t="shared" si="7"/>
        <v>1464.87</v>
      </c>
      <c r="N67" s="43">
        <f t="shared" si="7"/>
        <v>1073.6593333333333</v>
      </c>
      <c r="O67" s="43">
        <f t="shared" si="7"/>
        <v>1707.09</v>
      </c>
      <c r="P67" s="43">
        <f t="shared" si="7"/>
        <v>1315.8793333333333</v>
      </c>
      <c r="Q67" s="43">
        <f t="shared" si="7"/>
        <v>7858.6167699999996</v>
      </c>
      <c r="R67" s="43">
        <f t="shared" si="7"/>
        <v>7858.6167699999996</v>
      </c>
      <c r="S67" s="43">
        <v>7858.6167699999996</v>
      </c>
      <c r="T67" s="92">
        <f>+S67-R67</f>
        <v>0</v>
      </c>
    </row>
    <row r="69" spans="1:20" x14ac:dyDescent="0.25">
      <c r="F69" s="25">
        <f>+F21+F32+F36+F40+F50+F59+F67</f>
        <v>54582.299831000004</v>
      </c>
      <c r="M69" s="6"/>
      <c r="N69" s="6"/>
      <c r="O69" s="6"/>
      <c r="P69" s="6"/>
      <c r="Q69" s="25">
        <f>+Q21+Q32+Q36+Q40+Q50+Q59+Q67</f>
        <v>305007.99585200002</v>
      </c>
      <c r="R69" s="25">
        <f>+R21+R32+R36+R40+R50+R59+R67</f>
        <v>305007.99585200002</v>
      </c>
      <c r="S69" s="91">
        <f>+Q69-R69</f>
        <v>0</v>
      </c>
    </row>
    <row r="70" spans="1:20" x14ac:dyDescent="0.25">
      <c r="K70" s="25"/>
      <c r="M70" s="25"/>
      <c r="N70" s="6"/>
      <c r="O70" s="25"/>
      <c r="P70" s="6"/>
      <c r="Q70" s="25"/>
    </row>
    <row r="72" spans="1:20" x14ac:dyDescent="0.25">
      <c r="F72" s="93">
        <f>+F66-403.513049</f>
        <v>1074.2237209999998</v>
      </c>
    </row>
  </sheetData>
  <mergeCells count="129">
    <mergeCell ref="J14:J15"/>
    <mergeCell ref="Q55:Q56"/>
    <mergeCell ref="M55:M56"/>
    <mergeCell ref="O55:O56"/>
    <mergeCell ref="H55:H56"/>
    <mergeCell ref="K55:K56"/>
    <mergeCell ref="I55:I56"/>
    <mergeCell ref="J55:J56"/>
    <mergeCell ref="H54:J54"/>
    <mergeCell ref="K54:L54"/>
    <mergeCell ref="O27:O28"/>
    <mergeCell ref="N27:N28"/>
    <mergeCell ref="Q27:Q28"/>
    <mergeCell ref="O26:P26"/>
    <mergeCell ref="Q26:R26"/>
    <mergeCell ref="P27:P28"/>
    <mergeCell ref="R27:R28"/>
    <mergeCell ref="P14:P15"/>
    <mergeCell ref="O13:P13"/>
    <mergeCell ref="R14:R15"/>
    <mergeCell ref="Q13:R13"/>
    <mergeCell ref="O14:O15"/>
    <mergeCell ref="Q14:Q15"/>
    <mergeCell ref="K14:K15"/>
    <mergeCell ref="L14:L15"/>
    <mergeCell ref="M14:M15"/>
    <mergeCell ref="N14:N15"/>
    <mergeCell ref="A63:A65"/>
    <mergeCell ref="B63:B65"/>
    <mergeCell ref="C63:C65"/>
    <mergeCell ref="D63:D65"/>
    <mergeCell ref="C57:C58"/>
    <mergeCell ref="A57:A58"/>
    <mergeCell ref="B57:B58"/>
    <mergeCell ref="C54:C56"/>
    <mergeCell ref="D54:D56"/>
    <mergeCell ref="A54:A56"/>
    <mergeCell ref="B54:B56"/>
    <mergeCell ref="A48:A49"/>
    <mergeCell ref="B48:B49"/>
    <mergeCell ref="C48:C49"/>
    <mergeCell ref="M46:M47"/>
    <mergeCell ref="O46:O47"/>
    <mergeCell ref="Q46:Q47"/>
    <mergeCell ref="D45:D47"/>
    <mergeCell ref="H46:H47"/>
    <mergeCell ref="K46:K47"/>
    <mergeCell ref="A45:A47"/>
    <mergeCell ref="B45:B47"/>
    <mergeCell ref="C45:C47"/>
    <mergeCell ref="K45:L45"/>
    <mergeCell ref="M45:N45"/>
    <mergeCell ref="O45:P45"/>
    <mergeCell ref="Q45:R45"/>
    <mergeCell ref="F46:F47"/>
    <mergeCell ref="A37:A39"/>
    <mergeCell ref="B37:B39"/>
    <mergeCell ref="C37:C39"/>
    <mergeCell ref="A33:A35"/>
    <mergeCell ref="B33:B35"/>
    <mergeCell ref="C33:C35"/>
    <mergeCell ref="A29:A31"/>
    <mergeCell ref="B29:B31"/>
    <mergeCell ref="M27:M28"/>
    <mergeCell ref="H27:H28"/>
    <mergeCell ref="K27:K28"/>
    <mergeCell ref="A26:A28"/>
    <mergeCell ref="B26:B28"/>
    <mergeCell ref="L27:L28"/>
    <mergeCell ref="C30:C31"/>
    <mergeCell ref="I27:I28"/>
    <mergeCell ref="J27:J28"/>
    <mergeCell ref="F27:F28"/>
    <mergeCell ref="A3:D3"/>
    <mergeCell ref="A4:D4"/>
    <mergeCell ref="A5:D5"/>
    <mergeCell ref="H26:J26"/>
    <mergeCell ref="K26:L26"/>
    <mergeCell ref="M26:N26"/>
    <mergeCell ref="F14:F15"/>
    <mergeCell ref="B13:B15"/>
    <mergeCell ref="C13:C15"/>
    <mergeCell ref="D13:D15"/>
    <mergeCell ref="A13:A15"/>
    <mergeCell ref="A6:D6"/>
    <mergeCell ref="A8:D8"/>
    <mergeCell ref="B10:D10"/>
    <mergeCell ref="C26:C28"/>
    <mergeCell ref="D26:D28"/>
    <mergeCell ref="B16:B20"/>
    <mergeCell ref="C16:C20"/>
    <mergeCell ref="A16:A20"/>
    <mergeCell ref="H13:J13"/>
    <mergeCell ref="K13:L13"/>
    <mergeCell ref="M13:N13"/>
    <mergeCell ref="H14:H15"/>
    <mergeCell ref="I14:I15"/>
    <mergeCell ref="R64:R65"/>
    <mergeCell ref="L55:L56"/>
    <mergeCell ref="N55:N56"/>
    <mergeCell ref="P55:P56"/>
    <mergeCell ref="R55:R56"/>
    <mergeCell ref="K63:L63"/>
    <mergeCell ref="M63:N63"/>
    <mergeCell ref="Q63:R63"/>
    <mergeCell ref="R46:R47"/>
    <mergeCell ref="M54:N54"/>
    <mergeCell ref="O54:P54"/>
    <mergeCell ref="Q54:R54"/>
    <mergeCell ref="L46:L47"/>
    <mergeCell ref="N46:N47"/>
    <mergeCell ref="P46:P47"/>
    <mergeCell ref="O64:O65"/>
    <mergeCell ref="Q64:Q65"/>
    <mergeCell ref="K64:K65"/>
    <mergeCell ref="M64:M65"/>
    <mergeCell ref="O63:P63"/>
    <mergeCell ref="F55:F56"/>
    <mergeCell ref="F64:F65"/>
    <mergeCell ref="I64:I65"/>
    <mergeCell ref="J64:J65"/>
    <mergeCell ref="H63:J63"/>
    <mergeCell ref="H45:J45"/>
    <mergeCell ref="L64:L65"/>
    <mergeCell ref="N64:N65"/>
    <mergeCell ref="P64:P65"/>
    <mergeCell ref="I46:I47"/>
    <mergeCell ref="J46:J47"/>
    <mergeCell ref="H64:H6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75"/>
  <sheetViews>
    <sheetView tabSelected="1" topLeftCell="R40" zoomScale="70" zoomScaleNormal="70" workbookViewId="0">
      <selection activeCell="AF42" sqref="AF42"/>
    </sheetView>
  </sheetViews>
  <sheetFormatPr baseColWidth="10" defaultRowHeight="15" x14ac:dyDescent="0.25"/>
  <cols>
    <col min="1" max="1" width="7.42578125" style="8" customWidth="1"/>
    <col min="2" max="2" width="17.5703125" style="8" customWidth="1"/>
    <col min="3" max="3" width="15.7109375" style="8" customWidth="1"/>
    <col min="4" max="4" width="44.85546875" style="8" customWidth="1"/>
    <col min="5" max="5" width="56.42578125" style="8" customWidth="1"/>
    <col min="6" max="6" width="43.140625" style="8" customWidth="1"/>
    <col min="7" max="8" width="35.85546875" style="8" customWidth="1"/>
    <col min="9" max="9" width="0.5703125" style="7" customWidth="1"/>
    <col min="10" max="11" width="10.7109375" style="8" customWidth="1"/>
    <col min="12" max="12" width="14.28515625" style="8" customWidth="1"/>
    <col min="13" max="13" width="13.140625" style="8" bestFit="1" customWidth="1"/>
    <col min="14" max="14" width="0.5703125" style="7" customWidth="1"/>
    <col min="15" max="16" width="10.7109375" style="8" customWidth="1"/>
    <col min="17" max="17" width="17.7109375" style="8" customWidth="1"/>
    <col min="18" max="18" width="13.140625" style="8" bestFit="1" customWidth="1"/>
    <col min="19" max="19" width="0.5703125" style="8" customWidth="1"/>
    <col min="20" max="21" width="10.7109375" style="8" customWidth="1"/>
    <col min="22" max="22" width="14.5703125" style="8" customWidth="1"/>
    <col min="23" max="23" width="13.140625" style="8" bestFit="1" customWidth="1"/>
    <col min="24" max="24" width="0.5703125" style="8" customWidth="1"/>
    <col min="25" max="26" width="10.7109375" style="8" customWidth="1"/>
    <col min="27" max="27" width="14.5703125" style="8" customWidth="1"/>
    <col min="28" max="28" width="13.140625" style="8" bestFit="1" customWidth="1"/>
    <col min="29" max="29" width="0.85546875" style="8" customWidth="1"/>
    <col min="30" max="31" width="10.7109375" style="8" customWidth="1"/>
    <col min="32" max="32" width="19" style="8" customWidth="1"/>
    <col min="33" max="33" width="18.7109375" style="8" bestFit="1" customWidth="1"/>
    <col min="34" max="34" width="1.42578125" style="8" customWidth="1"/>
    <col min="35" max="35" width="15.28515625" style="101" customWidth="1"/>
    <col min="36" max="36" width="15.5703125" style="101" customWidth="1"/>
    <col min="37" max="37" width="13.7109375" style="101" customWidth="1"/>
    <col min="38" max="38" width="16.140625" style="101" customWidth="1"/>
    <col min="39" max="39" width="11.42578125" style="101"/>
    <col min="40" max="16384" width="11.42578125" style="8"/>
  </cols>
  <sheetData>
    <row r="1" spans="1:39" x14ac:dyDescent="0.25">
      <c r="A1" s="6" t="s">
        <v>66</v>
      </c>
    </row>
    <row r="3" spans="1:39" s="3" customFormat="1" ht="12.75" x14ac:dyDescent="0.2">
      <c r="A3" s="232" t="s">
        <v>0</v>
      </c>
      <c r="B3" s="232"/>
      <c r="C3" s="232"/>
      <c r="D3" s="232"/>
      <c r="E3" s="232"/>
      <c r="F3" s="232"/>
      <c r="G3" s="4"/>
      <c r="H3" s="4"/>
      <c r="I3" s="2"/>
      <c r="J3" s="2"/>
      <c r="K3" s="2"/>
      <c r="L3" s="2"/>
      <c r="M3" s="2"/>
      <c r="N3" s="2"/>
      <c r="O3" s="2"/>
      <c r="P3" s="2"/>
      <c r="Q3" s="2"/>
      <c r="R3" s="2"/>
      <c r="T3" s="118"/>
      <c r="U3" s="118"/>
      <c r="V3" s="118"/>
      <c r="W3" s="118"/>
      <c r="Y3" s="118"/>
      <c r="Z3" s="118"/>
      <c r="AA3" s="118"/>
      <c r="AB3" s="118"/>
      <c r="AD3" s="2"/>
      <c r="AE3" s="2"/>
      <c r="AF3" s="118"/>
      <c r="AG3" s="118"/>
      <c r="AI3" s="159"/>
      <c r="AJ3" s="159"/>
      <c r="AK3" s="159"/>
      <c r="AL3" s="160"/>
      <c r="AM3" s="102"/>
    </row>
    <row r="4" spans="1:39" s="3" customFormat="1" ht="12.75" x14ac:dyDescent="0.2">
      <c r="A4" s="232" t="s">
        <v>14</v>
      </c>
      <c r="B4" s="232"/>
      <c r="C4" s="232"/>
      <c r="D4" s="232"/>
      <c r="E4" s="232"/>
      <c r="F4" s="232"/>
      <c r="G4" s="4"/>
      <c r="H4" s="4"/>
      <c r="I4" s="2"/>
      <c r="J4" s="2"/>
      <c r="K4" s="2"/>
      <c r="L4" s="2"/>
      <c r="M4" s="2"/>
      <c r="N4" s="2"/>
      <c r="O4" s="2"/>
      <c r="P4" s="2"/>
      <c r="Q4" s="2"/>
      <c r="R4" s="2"/>
      <c r="T4" s="118"/>
      <c r="U4" s="118"/>
      <c r="V4" s="118"/>
      <c r="W4" s="118"/>
      <c r="Y4" s="118"/>
      <c r="Z4" s="118"/>
      <c r="AA4" s="118"/>
      <c r="AB4" s="118"/>
      <c r="AD4" s="2"/>
      <c r="AE4" s="2"/>
      <c r="AF4" s="118"/>
      <c r="AG4" s="118"/>
      <c r="AI4" s="159"/>
      <c r="AJ4" s="159"/>
      <c r="AK4" s="159"/>
      <c r="AL4" s="160"/>
      <c r="AM4" s="102"/>
    </row>
    <row r="5" spans="1:39" s="3" customFormat="1" ht="12.75" x14ac:dyDescent="0.2">
      <c r="A5" s="232" t="s">
        <v>0</v>
      </c>
      <c r="B5" s="232"/>
      <c r="C5" s="232"/>
      <c r="D5" s="232"/>
      <c r="E5" s="232"/>
      <c r="F5" s="232"/>
      <c r="G5" s="4"/>
      <c r="H5" s="4"/>
      <c r="I5" s="2"/>
      <c r="J5" s="2"/>
      <c r="K5" s="2"/>
      <c r="L5" s="2"/>
      <c r="M5" s="2"/>
      <c r="N5" s="2"/>
      <c r="O5" s="2"/>
      <c r="P5" s="2"/>
      <c r="Q5" s="2"/>
      <c r="R5" s="2"/>
      <c r="T5" s="118"/>
      <c r="U5" s="118"/>
      <c r="V5" s="118"/>
      <c r="W5" s="118"/>
      <c r="Y5" s="118"/>
      <c r="Z5" s="118"/>
      <c r="AA5" s="118"/>
      <c r="AB5" s="118"/>
      <c r="AD5" s="2"/>
      <c r="AE5" s="2"/>
      <c r="AF5" s="118"/>
      <c r="AG5" s="118"/>
      <c r="AI5" s="159"/>
      <c r="AJ5" s="159"/>
      <c r="AK5" s="159"/>
      <c r="AL5" s="160"/>
      <c r="AM5" s="102"/>
    </row>
    <row r="6" spans="1:39" s="3" customFormat="1" ht="12.75" x14ac:dyDescent="0.2">
      <c r="A6" s="232" t="s">
        <v>15</v>
      </c>
      <c r="B6" s="232"/>
      <c r="C6" s="232"/>
      <c r="D6" s="232"/>
      <c r="E6" s="232"/>
      <c r="F6" s="232"/>
      <c r="G6" s="4"/>
      <c r="H6" s="4"/>
      <c r="I6" s="2"/>
      <c r="J6" s="2"/>
      <c r="K6" s="2"/>
      <c r="L6" s="2"/>
      <c r="M6" s="2"/>
      <c r="N6" s="2"/>
      <c r="O6" s="2"/>
      <c r="P6" s="2"/>
      <c r="Q6" s="2"/>
      <c r="R6" s="2"/>
      <c r="T6" s="118"/>
      <c r="U6" s="118"/>
      <c r="V6" s="118"/>
      <c r="W6" s="118"/>
      <c r="Y6" s="118"/>
      <c r="Z6" s="118"/>
      <c r="AA6" s="118"/>
      <c r="AB6" s="118"/>
      <c r="AD6" s="2"/>
      <c r="AE6" s="2"/>
      <c r="AF6" s="118"/>
      <c r="AG6" s="118"/>
      <c r="AI6" s="159"/>
      <c r="AJ6" s="159"/>
      <c r="AK6" s="159"/>
      <c r="AL6" s="160"/>
      <c r="AM6" s="102"/>
    </row>
    <row r="7" spans="1:39" s="3" customFormat="1" ht="12.75" x14ac:dyDescent="0.2">
      <c r="A7" s="4"/>
      <c r="B7" s="4"/>
      <c r="C7" s="4"/>
      <c r="D7" s="4"/>
      <c r="E7" s="4"/>
      <c r="F7" s="4"/>
      <c r="G7" s="4"/>
      <c r="H7" s="4"/>
      <c r="I7" s="2"/>
      <c r="J7" s="2"/>
      <c r="K7" s="2"/>
      <c r="L7" s="2"/>
      <c r="M7" s="2"/>
      <c r="N7" s="2"/>
      <c r="O7" s="2"/>
      <c r="P7" s="2"/>
      <c r="Q7" s="2"/>
      <c r="R7" s="2"/>
      <c r="T7" s="118"/>
      <c r="U7" s="118"/>
      <c r="V7" s="118"/>
      <c r="W7" s="118"/>
      <c r="Y7" s="118"/>
      <c r="Z7" s="118"/>
      <c r="AA7" s="118"/>
      <c r="AB7" s="118"/>
      <c r="AD7" s="2"/>
      <c r="AE7" s="2"/>
      <c r="AF7" s="118"/>
      <c r="AG7" s="118"/>
      <c r="AI7" s="159"/>
      <c r="AJ7" s="159"/>
      <c r="AK7" s="159"/>
      <c r="AL7" s="160"/>
      <c r="AM7" s="102"/>
    </row>
    <row r="8" spans="1:39" s="5" customFormat="1" ht="15.75" customHeight="1" x14ac:dyDescent="0.2">
      <c r="A8" s="184"/>
      <c r="B8" s="184"/>
      <c r="C8" s="184"/>
      <c r="D8" s="184"/>
      <c r="E8" s="184"/>
      <c r="F8" s="184"/>
      <c r="G8" s="4"/>
      <c r="H8" s="184"/>
      <c r="T8" s="119"/>
      <c r="U8" s="119"/>
      <c r="V8" s="119"/>
      <c r="W8" s="119"/>
      <c r="Y8" s="119"/>
      <c r="Z8" s="119"/>
      <c r="AA8" s="119"/>
      <c r="AB8" s="119"/>
      <c r="AF8" s="119"/>
      <c r="AG8" s="119"/>
      <c r="AI8" s="161"/>
      <c r="AJ8" s="161"/>
      <c r="AK8" s="161"/>
      <c r="AL8" s="161"/>
      <c r="AM8" s="103"/>
    </row>
    <row r="9" spans="1:39" s="3" customFormat="1" ht="12.75" x14ac:dyDescent="0.2">
      <c r="A9" s="4"/>
      <c r="B9" s="4"/>
      <c r="C9" s="4"/>
      <c r="D9" s="4"/>
      <c r="E9" s="4"/>
      <c r="F9" s="4"/>
      <c r="G9" s="4"/>
      <c r="H9" s="4"/>
      <c r="I9" s="2"/>
      <c r="J9" s="2"/>
      <c r="K9" s="2"/>
      <c r="L9" s="2"/>
      <c r="M9" s="2"/>
      <c r="N9" s="2"/>
      <c r="O9" s="2"/>
      <c r="P9" s="2"/>
      <c r="Q9" s="2"/>
      <c r="R9" s="2"/>
      <c r="T9" s="118"/>
      <c r="U9" s="118"/>
      <c r="V9" s="118"/>
      <c r="W9" s="118"/>
      <c r="Y9" s="118"/>
      <c r="Z9" s="118"/>
      <c r="AA9" s="118"/>
      <c r="AB9" s="118"/>
      <c r="AD9" s="2"/>
      <c r="AE9" s="2"/>
      <c r="AF9" s="118"/>
      <c r="AG9" s="118"/>
      <c r="AI9" s="159"/>
      <c r="AJ9" s="159"/>
      <c r="AK9" s="159"/>
      <c r="AL9" s="160"/>
      <c r="AM9" s="102"/>
    </row>
    <row r="10" spans="1:39" x14ac:dyDescent="0.25">
      <c r="A10" s="34" t="s">
        <v>1</v>
      </c>
      <c r="B10" s="208" t="s">
        <v>16</v>
      </c>
      <c r="C10" s="208"/>
      <c r="D10" s="208"/>
      <c r="E10" s="208"/>
      <c r="F10" s="208"/>
      <c r="G10" s="185"/>
      <c r="H10" s="185"/>
      <c r="I10" s="8"/>
      <c r="J10" s="7"/>
      <c r="K10" s="7"/>
      <c r="L10" s="7"/>
      <c r="M10" s="7"/>
      <c r="N10" s="8"/>
      <c r="O10" s="7"/>
      <c r="P10" s="7"/>
      <c r="Q10" s="7"/>
      <c r="R10" s="7"/>
      <c r="T10" s="7"/>
      <c r="U10" s="7"/>
      <c r="V10" s="7"/>
      <c r="W10" s="7"/>
      <c r="Y10" s="7"/>
      <c r="Z10" s="7"/>
      <c r="AA10" s="7"/>
      <c r="AB10" s="7"/>
      <c r="AD10" s="7"/>
      <c r="AE10" s="7"/>
      <c r="AF10" s="7"/>
      <c r="AG10" s="7"/>
      <c r="AI10" s="104"/>
      <c r="AJ10" s="104"/>
      <c r="AK10" s="104"/>
    </row>
    <row r="11" spans="1:39" x14ac:dyDescent="0.25">
      <c r="A11" s="9" t="s">
        <v>17</v>
      </c>
      <c r="B11" s="6" t="s">
        <v>18</v>
      </c>
      <c r="C11" s="6"/>
      <c r="D11" s="6"/>
      <c r="E11" s="6"/>
      <c r="F11" s="7"/>
      <c r="G11" s="7"/>
      <c r="H11" s="7"/>
      <c r="I11" s="8"/>
      <c r="J11" s="7"/>
      <c r="K11" s="7"/>
      <c r="L11" s="7"/>
      <c r="M11" s="7"/>
      <c r="N11" s="8"/>
      <c r="O11" s="7"/>
      <c r="P11" s="7"/>
      <c r="Q11" s="7"/>
      <c r="R11" s="7"/>
      <c r="T11" s="7"/>
      <c r="U11" s="7"/>
      <c r="V11" s="7"/>
      <c r="W11" s="7"/>
      <c r="Y11" s="7"/>
      <c r="Z11" s="7"/>
      <c r="AA11" s="7"/>
      <c r="AB11" s="7"/>
      <c r="AD11" s="7"/>
      <c r="AE11" s="7"/>
      <c r="AF11" s="7"/>
      <c r="AG11" s="7"/>
      <c r="AI11" s="104"/>
      <c r="AJ11" s="104"/>
      <c r="AK11" s="190"/>
      <c r="AL11" s="190"/>
    </row>
    <row r="12" spans="1:39" ht="14.25" customHeight="1" x14ac:dyDescent="0.25">
      <c r="F12" s="7"/>
      <c r="G12" s="7"/>
      <c r="H12" s="7"/>
      <c r="I12" s="8"/>
      <c r="J12" s="7"/>
      <c r="K12" s="7"/>
      <c r="L12" s="7"/>
      <c r="M12" s="7"/>
      <c r="N12" s="8"/>
      <c r="O12" s="7"/>
      <c r="P12" s="7"/>
      <c r="Q12" s="7"/>
      <c r="R12" s="99">
        <v>1000000</v>
      </c>
      <c r="T12" s="99"/>
      <c r="U12" s="99"/>
      <c r="V12" s="99">
        <v>1000000</v>
      </c>
      <c r="W12" s="99">
        <v>1000000</v>
      </c>
      <c r="Y12" s="99"/>
      <c r="Z12" s="99"/>
      <c r="AA12" s="99"/>
      <c r="AB12" s="99">
        <v>1000000</v>
      </c>
      <c r="AD12" s="7"/>
      <c r="AE12" s="7"/>
      <c r="AF12" s="99"/>
      <c r="AG12" s="99">
        <v>1000000</v>
      </c>
      <c r="AI12" s="104"/>
      <c r="AJ12" s="104"/>
      <c r="AK12" s="104"/>
    </row>
    <row r="13" spans="1:39" s="11" customFormat="1" ht="27" customHeight="1" x14ac:dyDescent="0.25">
      <c r="A13" s="203" t="s">
        <v>2</v>
      </c>
      <c r="B13" s="197" t="s">
        <v>3</v>
      </c>
      <c r="C13" s="233" t="s">
        <v>95</v>
      </c>
      <c r="D13" s="197" t="s">
        <v>68</v>
      </c>
      <c r="E13" s="233" t="s">
        <v>88</v>
      </c>
      <c r="F13" s="200" t="s">
        <v>19</v>
      </c>
      <c r="G13" s="235" t="s">
        <v>100</v>
      </c>
      <c r="H13" s="193" t="s">
        <v>122</v>
      </c>
      <c r="I13" s="10"/>
      <c r="J13" s="193">
        <v>2016</v>
      </c>
      <c r="K13" s="193"/>
      <c r="L13" s="193"/>
      <c r="M13" s="193"/>
      <c r="N13" s="10"/>
      <c r="O13" s="193">
        <v>2017</v>
      </c>
      <c r="P13" s="193"/>
      <c r="Q13" s="193"/>
      <c r="R13" s="193"/>
      <c r="T13" s="193">
        <v>2018</v>
      </c>
      <c r="U13" s="193"/>
      <c r="V13" s="193"/>
      <c r="W13" s="193"/>
      <c r="Y13" s="193">
        <v>2019</v>
      </c>
      <c r="Z13" s="193"/>
      <c r="AA13" s="193"/>
      <c r="AB13" s="193"/>
      <c r="AD13" s="214">
        <v>2020</v>
      </c>
      <c r="AE13" s="215"/>
      <c r="AF13" s="215"/>
      <c r="AG13" s="215"/>
      <c r="AI13" s="236" t="s">
        <v>20</v>
      </c>
      <c r="AJ13" s="236"/>
      <c r="AK13" s="236"/>
      <c r="AL13" s="236"/>
      <c r="AM13" s="109"/>
    </row>
    <row r="14" spans="1:39" s="11" customFormat="1" ht="16.5" customHeight="1" x14ac:dyDescent="0.25">
      <c r="A14" s="204"/>
      <c r="B14" s="198"/>
      <c r="C14" s="201"/>
      <c r="D14" s="198"/>
      <c r="E14" s="201"/>
      <c r="F14" s="201"/>
      <c r="G14" s="235"/>
      <c r="H14" s="193"/>
      <c r="I14" s="10"/>
      <c r="J14" s="192" t="s">
        <v>4</v>
      </c>
      <c r="K14" s="192"/>
      <c r="L14" s="192" t="s">
        <v>62</v>
      </c>
      <c r="M14" s="192"/>
      <c r="N14" s="10"/>
      <c r="O14" s="192" t="s">
        <v>6</v>
      </c>
      <c r="P14" s="192"/>
      <c r="Q14" s="192" t="s">
        <v>8</v>
      </c>
      <c r="R14" s="192"/>
      <c r="S14" s="10"/>
      <c r="T14" s="192" t="s">
        <v>7</v>
      </c>
      <c r="U14" s="192"/>
      <c r="V14" s="192" t="s">
        <v>8</v>
      </c>
      <c r="W14" s="192"/>
      <c r="Y14" s="192" t="s">
        <v>7</v>
      </c>
      <c r="Z14" s="192"/>
      <c r="AA14" s="192" t="s">
        <v>8</v>
      </c>
      <c r="AB14" s="192"/>
      <c r="AD14" s="192" t="s">
        <v>7</v>
      </c>
      <c r="AE14" s="192"/>
      <c r="AF14" s="192" t="s">
        <v>8</v>
      </c>
      <c r="AG14" s="192"/>
      <c r="AI14" s="230" t="s">
        <v>4</v>
      </c>
      <c r="AJ14" s="230" t="s">
        <v>67</v>
      </c>
      <c r="AK14" s="230" t="s">
        <v>8</v>
      </c>
      <c r="AL14" s="230" t="s">
        <v>5</v>
      </c>
      <c r="AM14" s="109"/>
    </row>
    <row r="15" spans="1:39" s="11" customFormat="1" ht="33" x14ac:dyDescent="0.25">
      <c r="A15" s="205"/>
      <c r="B15" s="199"/>
      <c r="C15" s="234"/>
      <c r="D15" s="199"/>
      <c r="E15" s="234"/>
      <c r="F15" s="202"/>
      <c r="G15" s="235"/>
      <c r="H15" s="193"/>
      <c r="I15" s="12"/>
      <c r="J15" s="65" t="s">
        <v>60</v>
      </c>
      <c r="K15" s="179" t="s">
        <v>61</v>
      </c>
      <c r="L15" s="65" t="s">
        <v>63</v>
      </c>
      <c r="M15" s="179" t="s">
        <v>64</v>
      </c>
      <c r="N15" s="12"/>
      <c r="O15" s="65" t="s">
        <v>60</v>
      </c>
      <c r="P15" s="179" t="s">
        <v>61</v>
      </c>
      <c r="Q15" s="65" t="s">
        <v>63</v>
      </c>
      <c r="R15" s="179" t="s">
        <v>64</v>
      </c>
      <c r="S15" s="10"/>
      <c r="T15" s="65" t="s">
        <v>60</v>
      </c>
      <c r="U15" s="179" t="s">
        <v>61</v>
      </c>
      <c r="V15" s="179" t="s">
        <v>63</v>
      </c>
      <c r="W15" s="179" t="s">
        <v>64</v>
      </c>
      <c r="Y15" s="179" t="s">
        <v>60</v>
      </c>
      <c r="Z15" s="179" t="s">
        <v>61</v>
      </c>
      <c r="AA15" s="179" t="s">
        <v>65</v>
      </c>
      <c r="AB15" s="179" t="s">
        <v>64</v>
      </c>
      <c r="AD15" s="179" t="s">
        <v>60</v>
      </c>
      <c r="AE15" s="179" t="s">
        <v>61</v>
      </c>
      <c r="AF15" s="179" t="s">
        <v>65</v>
      </c>
      <c r="AG15" s="179" t="s">
        <v>64</v>
      </c>
      <c r="AI15" s="231"/>
      <c r="AJ15" s="231"/>
      <c r="AK15" s="231"/>
      <c r="AL15" s="231"/>
      <c r="AM15" s="109"/>
    </row>
    <row r="16" spans="1:39" ht="75.75" customHeight="1" x14ac:dyDescent="0.25">
      <c r="A16" s="212" t="s">
        <v>11</v>
      </c>
      <c r="B16" s="209" t="s">
        <v>12</v>
      </c>
      <c r="C16" s="209" t="s">
        <v>94</v>
      </c>
      <c r="D16" s="209" t="s">
        <v>69</v>
      </c>
      <c r="E16" s="237" t="s">
        <v>93</v>
      </c>
      <c r="F16" s="13" t="s">
        <v>134</v>
      </c>
      <c r="G16" s="13" t="s">
        <v>102</v>
      </c>
      <c r="H16" s="240" t="s">
        <v>123</v>
      </c>
      <c r="I16" s="14"/>
      <c r="J16" s="148">
        <v>1436</v>
      </c>
      <c r="K16" s="148">
        <v>565</v>
      </c>
      <c r="L16" s="148">
        <v>5193.9827459999997</v>
      </c>
      <c r="M16" s="30">
        <v>4172.3766720000003</v>
      </c>
      <c r="N16" s="23"/>
      <c r="O16" s="15">
        <v>1771</v>
      </c>
      <c r="P16" s="15">
        <v>1045</v>
      </c>
      <c r="Q16" s="30">
        <v>9288.5278980000003</v>
      </c>
      <c r="R16" s="30">
        <v>9269.4900300000008</v>
      </c>
      <c r="S16" s="112"/>
      <c r="T16" s="120">
        <v>832</v>
      </c>
      <c r="U16" s="120">
        <v>255</v>
      </c>
      <c r="V16" s="121">
        <v>10671.08678</v>
      </c>
      <c r="W16" s="122">
        <v>9668.8584989999999</v>
      </c>
      <c r="X16" s="113"/>
      <c r="Y16" s="120">
        <v>1646</v>
      </c>
      <c r="Z16" s="120">
        <v>1620</v>
      </c>
      <c r="AA16" s="121">
        <v>10566.607599999999</v>
      </c>
      <c r="AB16" s="122">
        <v>9933.3464230000009</v>
      </c>
      <c r="AC16" s="113"/>
      <c r="AD16" s="96">
        <v>515</v>
      </c>
      <c r="AE16" s="96">
        <v>108</v>
      </c>
      <c r="AF16" s="121">
        <v>7126.8540000000003</v>
      </c>
      <c r="AG16" s="122">
        <v>3458.797161</v>
      </c>
      <c r="AH16" s="112"/>
      <c r="AI16" s="96">
        <f>K16+P16+U16+Z16+AD16</f>
        <v>4000</v>
      </c>
      <c r="AJ16" s="96">
        <f>K16+P16+U16+Z16+AE16</f>
        <v>3593</v>
      </c>
      <c r="AK16" s="66">
        <f>L16+Q16+V16+AA16+AF16</f>
        <v>42847.059023999995</v>
      </c>
      <c r="AL16" s="66">
        <f>M16+R16+W16+AB16+AG16</f>
        <v>36502.868785000006</v>
      </c>
      <c r="AM16" s="110"/>
    </row>
    <row r="17" spans="1:39" ht="43.5" customHeight="1" x14ac:dyDescent="0.25">
      <c r="A17" s="213"/>
      <c r="B17" s="210"/>
      <c r="C17" s="210"/>
      <c r="D17" s="210"/>
      <c r="E17" s="238"/>
      <c r="F17" s="13" t="s">
        <v>148</v>
      </c>
      <c r="G17" s="13" t="s">
        <v>103</v>
      </c>
      <c r="H17" s="241"/>
      <c r="I17" s="14"/>
      <c r="J17" s="15">
        <v>333</v>
      </c>
      <c r="K17" s="96">
        <v>439</v>
      </c>
      <c r="L17" s="15">
        <v>20057.566579999999</v>
      </c>
      <c r="M17" s="30">
        <v>18516.562233000001</v>
      </c>
      <c r="N17" s="23"/>
      <c r="O17" s="15">
        <v>220</v>
      </c>
      <c r="P17" s="15">
        <v>221</v>
      </c>
      <c r="Q17" s="30">
        <v>11882.555253</v>
      </c>
      <c r="R17" s="30">
        <v>11851.986835</v>
      </c>
      <c r="S17" s="112"/>
      <c r="T17" s="120">
        <v>330</v>
      </c>
      <c r="U17" s="165">
        <v>319</v>
      </c>
      <c r="V17" s="121">
        <v>13077.860506999999</v>
      </c>
      <c r="W17" s="122">
        <v>11356.322699</v>
      </c>
      <c r="X17" s="113"/>
      <c r="Y17" s="120">
        <v>518</v>
      </c>
      <c r="Z17" s="165">
        <v>518</v>
      </c>
      <c r="AA17" s="121">
        <v>14534.392159000001</v>
      </c>
      <c r="AB17" s="122">
        <v>12875.191430999999</v>
      </c>
      <c r="AC17" s="113"/>
      <c r="AD17" s="96">
        <v>100</v>
      </c>
      <c r="AE17" s="96">
        <v>138</v>
      </c>
      <c r="AF17" s="121">
        <v>4703.1715999999997</v>
      </c>
      <c r="AG17" s="122">
        <v>522.13717999999994</v>
      </c>
      <c r="AH17" s="112"/>
      <c r="AI17" s="96">
        <f t="shared" ref="AI17:AI19" si="0">K17+P17+U17+Z17+AD17</f>
        <v>1597</v>
      </c>
      <c r="AJ17" s="96">
        <f t="shared" ref="AJ17:AJ19" si="1">K17+P17+U17+Z17+AE17</f>
        <v>1635</v>
      </c>
      <c r="AK17" s="66">
        <f t="shared" ref="AK17:AK22" si="2">L17+Q17+V17+AA17+AF17</f>
        <v>64255.546098999999</v>
      </c>
      <c r="AL17" s="66">
        <f t="shared" ref="AL17:AL22" si="3">M17+R17+W17+AB17+AG17</f>
        <v>55122.200378000001</v>
      </c>
      <c r="AM17" s="110"/>
    </row>
    <row r="18" spans="1:39" ht="39.75" customHeight="1" x14ac:dyDescent="0.25">
      <c r="A18" s="213"/>
      <c r="B18" s="210"/>
      <c r="C18" s="210"/>
      <c r="D18" s="210"/>
      <c r="E18" s="238"/>
      <c r="F18" s="13" t="s">
        <v>135</v>
      </c>
      <c r="G18" s="13" t="s">
        <v>105</v>
      </c>
      <c r="H18" s="241"/>
      <c r="I18" s="14"/>
      <c r="J18" s="15">
        <v>60</v>
      </c>
      <c r="K18" s="15">
        <v>52</v>
      </c>
      <c r="L18" s="15">
        <v>4892.9710850000001</v>
      </c>
      <c r="M18" s="30">
        <v>3555.560739</v>
      </c>
      <c r="N18" s="23"/>
      <c r="O18" s="15">
        <v>34</v>
      </c>
      <c r="P18" s="15">
        <v>38</v>
      </c>
      <c r="Q18" s="30">
        <v>2055.683677</v>
      </c>
      <c r="R18" s="30">
        <v>2055.683677</v>
      </c>
      <c r="S18" s="112"/>
      <c r="T18" s="120">
        <v>41</v>
      </c>
      <c r="U18" s="120">
        <v>42</v>
      </c>
      <c r="V18" s="121">
        <v>2630.3621990000001</v>
      </c>
      <c r="W18" s="123">
        <v>1918.1475949999999</v>
      </c>
      <c r="X18" s="113"/>
      <c r="Y18" s="120">
        <v>148</v>
      </c>
      <c r="Z18" s="120">
        <v>148</v>
      </c>
      <c r="AA18" s="121">
        <v>1180.1478</v>
      </c>
      <c r="AB18" s="123">
        <v>1094.740669</v>
      </c>
      <c r="AC18" s="113"/>
      <c r="AD18" s="96">
        <v>90</v>
      </c>
      <c r="AE18" s="96">
        <v>85</v>
      </c>
      <c r="AF18" s="121">
        <v>2896.8274000000001</v>
      </c>
      <c r="AG18" s="123">
        <v>241.95244</v>
      </c>
      <c r="AH18" s="112"/>
      <c r="AI18" s="96">
        <f t="shared" ref="AI18" si="4">K18+P18+U18+Z18+AD18</f>
        <v>370</v>
      </c>
      <c r="AJ18" s="96">
        <f t="shared" ref="AJ18" si="5">K18+P18+U18+Z18+AE18</f>
        <v>365</v>
      </c>
      <c r="AK18" s="66">
        <f t="shared" ref="AK18" si="6">L18+Q18+V18+AA18+AF18</f>
        <v>13655.992161000002</v>
      </c>
      <c r="AL18" s="66">
        <f t="shared" ref="AL18" si="7">M18+R18+W18+AB18+AG18</f>
        <v>8866.0851199999997</v>
      </c>
    </row>
    <row r="19" spans="1:39" ht="43.5" customHeight="1" x14ac:dyDescent="0.25">
      <c r="A19" s="213"/>
      <c r="B19" s="210"/>
      <c r="C19" s="210"/>
      <c r="D19" s="210"/>
      <c r="E19" s="238"/>
      <c r="F19" s="13" t="s">
        <v>136</v>
      </c>
      <c r="G19" s="13" t="s">
        <v>104</v>
      </c>
      <c r="H19" s="241"/>
      <c r="I19" s="14"/>
      <c r="J19" s="15">
        <v>201</v>
      </c>
      <c r="K19" s="15">
        <v>277</v>
      </c>
      <c r="L19" s="15">
        <v>54.545000000000002</v>
      </c>
      <c r="M19" s="30">
        <v>54.545000000000002</v>
      </c>
      <c r="N19" s="23"/>
      <c r="O19" s="15">
        <v>668</v>
      </c>
      <c r="P19" s="15">
        <v>683</v>
      </c>
      <c r="Q19" s="30">
        <v>102.76</v>
      </c>
      <c r="R19" s="30">
        <v>100.80500000000001</v>
      </c>
      <c r="S19" s="112"/>
      <c r="T19" s="120">
        <v>351</v>
      </c>
      <c r="U19" s="120">
        <v>285</v>
      </c>
      <c r="V19" s="121">
        <v>148.423</v>
      </c>
      <c r="W19" s="121">
        <v>148.423</v>
      </c>
      <c r="X19" s="113"/>
      <c r="Y19" s="120">
        <v>577</v>
      </c>
      <c r="Z19" s="120">
        <v>577</v>
      </c>
      <c r="AA19" s="121">
        <v>91.726650000000006</v>
      </c>
      <c r="AB19" s="121">
        <v>91.726650000000006</v>
      </c>
      <c r="AC19" s="113"/>
      <c r="AD19" s="96">
        <v>280</v>
      </c>
      <c r="AE19" s="96">
        <v>67</v>
      </c>
      <c r="AF19" s="121">
        <v>278.81200000000001</v>
      </c>
      <c r="AG19" s="121">
        <v>117.86877200000001</v>
      </c>
      <c r="AH19" s="112"/>
      <c r="AI19" s="96">
        <f t="shared" si="0"/>
        <v>2102</v>
      </c>
      <c r="AJ19" s="96">
        <f t="shared" si="1"/>
        <v>1889</v>
      </c>
      <c r="AK19" s="66">
        <f t="shared" si="2"/>
        <v>676.26665000000003</v>
      </c>
      <c r="AL19" s="66">
        <f t="shared" si="3"/>
        <v>513.36842200000001</v>
      </c>
      <c r="AM19" s="110"/>
    </row>
    <row r="20" spans="1:39" ht="62.25" customHeight="1" x14ac:dyDescent="0.25">
      <c r="A20" s="213"/>
      <c r="B20" s="210"/>
      <c r="C20" s="210"/>
      <c r="D20" s="210"/>
      <c r="E20" s="238"/>
      <c r="F20" s="13" t="s">
        <v>137</v>
      </c>
      <c r="G20" s="13" t="s">
        <v>101</v>
      </c>
      <c r="H20" s="241"/>
      <c r="I20" s="14"/>
      <c r="J20" s="26">
        <v>1</v>
      </c>
      <c r="K20" s="26">
        <v>0.72</v>
      </c>
      <c r="L20" s="15">
        <v>4832.2331139999997</v>
      </c>
      <c r="M20" s="30">
        <v>4699.1188830000001</v>
      </c>
      <c r="N20" s="23"/>
      <c r="O20" s="26">
        <v>1</v>
      </c>
      <c r="P20" s="149">
        <v>0.94</v>
      </c>
      <c r="Q20" s="30">
        <v>7110.6509999999998</v>
      </c>
      <c r="R20" s="30">
        <v>7012.2827450000004</v>
      </c>
      <c r="S20" s="112"/>
      <c r="T20" s="167">
        <v>1</v>
      </c>
      <c r="U20" s="168">
        <v>1</v>
      </c>
      <c r="V20" s="121">
        <v>6874.516799</v>
      </c>
      <c r="W20" s="122">
        <v>6078.1745110000002</v>
      </c>
      <c r="X20" s="113"/>
      <c r="Y20" s="167">
        <v>1</v>
      </c>
      <c r="Z20" s="168">
        <v>0.99963333333333348</v>
      </c>
      <c r="AA20" s="121">
        <v>7331.1864759999999</v>
      </c>
      <c r="AB20" s="122">
        <v>7186.1477349999996</v>
      </c>
      <c r="AC20" s="113"/>
      <c r="AD20" s="163">
        <v>1</v>
      </c>
      <c r="AE20" s="95">
        <v>0.99199999999999999</v>
      </c>
      <c r="AF20" s="121">
        <v>8233.2080000000005</v>
      </c>
      <c r="AG20" s="122">
        <v>5967.7448400000003</v>
      </c>
      <c r="AH20" s="112"/>
      <c r="AI20" s="163">
        <v>1</v>
      </c>
      <c r="AJ20" s="95">
        <v>0.92989999999999995</v>
      </c>
      <c r="AK20" s="66">
        <f t="shared" si="2"/>
        <v>34381.795388999999</v>
      </c>
      <c r="AL20" s="66">
        <f>M20+R20+W20+AB20+AG20</f>
        <v>30943.468713999999</v>
      </c>
    </row>
    <row r="21" spans="1:39" ht="94.5" customHeight="1" x14ac:dyDescent="0.25">
      <c r="A21" s="213"/>
      <c r="B21" s="210"/>
      <c r="C21" s="210"/>
      <c r="D21" s="210"/>
      <c r="E21" s="238"/>
      <c r="F21" s="13" t="s">
        <v>138</v>
      </c>
      <c r="G21" s="13" t="s">
        <v>119</v>
      </c>
      <c r="H21" s="241"/>
      <c r="I21" s="14"/>
      <c r="J21" s="15" t="s">
        <v>120</v>
      </c>
      <c r="K21" s="15" t="s">
        <v>120</v>
      </c>
      <c r="L21" s="15">
        <v>0</v>
      </c>
      <c r="M21" s="15">
        <v>0</v>
      </c>
      <c r="N21" s="23"/>
      <c r="O21" s="26">
        <v>1</v>
      </c>
      <c r="P21" s="150">
        <v>0.625</v>
      </c>
      <c r="Q21" s="30">
        <v>2566.5566699999999</v>
      </c>
      <c r="R21" s="30">
        <v>1983.9287999999999</v>
      </c>
      <c r="S21" s="112"/>
      <c r="T21" s="167">
        <v>1</v>
      </c>
      <c r="U21" s="124">
        <v>1</v>
      </c>
      <c r="V21" s="121">
        <v>9019.4005730000008</v>
      </c>
      <c r="W21" s="122">
        <v>8838.3554729999996</v>
      </c>
      <c r="X21" s="113"/>
      <c r="Y21" s="167">
        <v>1</v>
      </c>
      <c r="Z21" s="124">
        <v>1</v>
      </c>
      <c r="AA21" s="121">
        <v>2376.69292</v>
      </c>
      <c r="AB21" s="122">
        <v>2376.69292</v>
      </c>
      <c r="AC21" s="113"/>
      <c r="AD21" s="96">
        <v>0</v>
      </c>
      <c r="AE21" s="96">
        <v>0</v>
      </c>
      <c r="AF21" s="121"/>
      <c r="AG21" s="122">
        <v>0</v>
      </c>
      <c r="AH21" s="112"/>
      <c r="AI21" s="163">
        <v>1</v>
      </c>
      <c r="AJ21" s="186">
        <f>(P21+U21+Z21)/3</f>
        <v>0.875</v>
      </c>
      <c r="AK21" s="66">
        <f t="shared" si="2"/>
        <v>13962.650163</v>
      </c>
      <c r="AL21" s="66">
        <f t="shared" si="3"/>
        <v>13198.977192999999</v>
      </c>
    </row>
    <row r="22" spans="1:39" ht="60" x14ac:dyDescent="0.25">
      <c r="A22" s="213"/>
      <c r="B22" s="211"/>
      <c r="C22" s="211"/>
      <c r="D22" s="211"/>
      <c r="E22" s="239"/>
      <c r="F22" s="13" t="s">
        <v>139</v>
      </c>
      <c r="G22" s="13" t="s">
        <v>128</v>
      </c>
      <c r="H22" s="241"/>
      <c r="I22" s="14"/>
      <c r="J22" s="15" t="s">
        <v>120</v>
      </c>
      <c r="K22" s="15" t="s">
        <v>120</v>
      </c>
      <c r="L22" s="15">
        <v>0</v>
      </c>
      <c r="M22" s="15">
        <v>0</v>
      </c>
      <c r="N22" s="23"/>
      <c r="O22" s="15" t="s">
        <v>120</v>
      </c>
      <c r="P22" s="15" t="s">
        <v>120</v>
      </c>
      <c r="Q22" s="15">
        <v>0</v>
      </c>
      <c r="R22" s="15">
        <v>0</v>
      </c>
      <c r="S22" s="112"/>
      <c r="T22" s="15" t="s">
        <v>120</v>
      </c>
      <c r="U22" s="15" t="s">
        <v>120</v>
      </c>
      <c r="V22" s="15">
        <v>0</v>
      </c>
      <c r="W22" s="15">
        <v>0</v>
      </c>
      <c r="X22" s="113"/>
      <c r="Y22" s="26">
        <v>1</v>
      </c>
      <c r="Z22" s="26">
        <v>1</v>
      </c>
      <c r="AA22" s="121">
        <v>848.68239500000004</v>
      </c>
      <c r="AB22" s="122">
        <v>458.342873</v>
      </c>
      <c r="AC22" s="113"/>
      <c r="AD22" s="163">
        <v>1</v>
      </c>
      <c r="AE22" s="163">
        <v>0</v>
      </c>
      <c r="AF22" s="121">
        <v>392.22199999999998</v>
      </c>
      <c r="AG22" s="122">
        <v>0</v>
      </c>
      <c r="AH22" s="112"/>
      <c r="AI22" s="163">
        <v>1</v>
      </c>
      <c r="AJ22" s="163">
        <f>(Z22+AE22)/2</f>
        <v>0.5</v>
      </c>
      <c r="AK22" s="66">
        <f t="shared" si="2"/>
        <v>1240.904395</v>
      </c>
      <c r="AL22" s="66">
        <f t="shared" si="3"/>
        <v>458.342873</v>
      </c>
    </row>
    <row r="23" spans="1:39" s="6" customFormat="1" ht="15.75" x14ac:dyDescent="0.25">
      <c r="A23" s="17"/>
      <c r="B23" s="183" t="s">
        <v>53</v>
      </c>
      <c r="C23" s="183"/>
      <c r="D23" s="183"/>
      <c r="E23" s="183"/>
      <c r="F23" s="40"/>
      <c r="G23" s="40"/>
      <c r="H23" s="40"/>
      <c r="I23" s="41"/>
      <c r="J23" s="42"/>
      <c r="K23" s="42"/>
      <c r="L23" s="43">
        <v>35031.298524999998</v>
      </c>
      <c r="M23" s="43">
        <v>30998.163527000001</v>
      </c>
      <c r="N23" s="54"/>
      <c r="O23" s="42"/>
      <c r="P23" s="42"/>
      <c r="Q23" s="43">
        <v>33006.734497999998</v>
      </c>
      <c r="R23" s="43">
        <v>32274.177087000004</v>
      </c>
      <c r="T23" s="42"/>
      <c r="U23" s="42"/>
      <c r="V23" s="43">
        <v>42421.649857999997</v>
      </c>
      <c r="W23" s="43">
        <v>38008.281776999997</v>
      </c>
      <c r="Y23" s="42"/>
      <c r="Z23" s="42"/>
      <c r="AA23" s="43">
        <v>36929.436000000002</v>
      </c>
      <c r="AB23" s="43">
        <v>34016.188700999999</v>
      </c>
      <c r="AC23" s="164"/>
      <c r="AD23" s="42"/>
      <c r="AE23" s="43"/>
      <c r="AF23" s="43">
        <v>26631.095000000001</v>
      </c>
      <c r="AG23" s="43">
        <f>SUM(AG16:AG22)</f>
        <v>10308.500393</v>
      </c>
      <c r="AI23" s="105"/>
      <c r="AJ23" s="105"/>
      <c r="AK23" s="68">
        <f>SUM(AK16:AK22)</f>
        <v>171020.213881</v>
      </c>
      <c r="AL23" s="68">
        <f>SUM(AL16:AL22)</f>
        <v>145605.31148499998</v>
      </c>
      <c r="AM23" s="109"/>
    </row>
    <row r="24" spans="1:39" x14ac:dyDescent="0.25">
      <c r="A24" s="114"/>
      <c r="F24" s="7"/>
      <c r="G24" s="7"/>
      <c r="H24" s="7"/>
      <c r="I24" s="8"/>
      <c r="J24" s="7"/>
      <c r="K24" s="7"/>
      <c r="L24" s="7"/>
      <c r="M24" s="7"/>
      <c r="N24" s="8"/>
      <c r="O24" s="7"/>
      <c r="P24" s="7"/>
      <c r="Q24" s="7"/>
      <c r="R24" s="7"/>
      <c r="T24" s="7"/>
      <c r="U24" s="7"/>
      <c r="V24" s="76"/>
      <c r="W24" s="76"/>
      <c r="Y24" s="7"/>
      <c r="Z24" s="7"/>
      <c r="AA24" s="76"/>
      <c r="AB24" s="76"/>
      <c r="AC24" s="112"/>
      <c r="AD24" s="158"/>
      <c r="AE24" s="158"/>
      <c r="AF24" s="76"/>
      <c r="AG24" s="76"/>
      <c r="AI24" s="104"/>
      <c r="AJ24" s="104"/>
      <c r="AK24" s="106"/>
    </row>
    <row r="25" spans="1:39" x14ac:dyDescent="0.25">
      <c r="A25" s="6" t="s">
        <v>22</v>
      </c>
      <c r="B25" s="6" t="s">
        <v>23</v>
      </c>
      <c r="C25" s="6"/>
      <c r="D25" s="6"/>
      <c r="E25" s="6"/>
      <c r="F25" s="7"/>
      <c r="G25" s="7"/>
      <c r="H25" s="7"/>
      <c r="I25" s="8"/>
      <c r="J25" s="7"/>
      <c r="K25" s="7"/>
      <c r="L25" s="7"/>
      <c r="M25" s="7"/>
      <c r="N25" s="8"/>
      <c r="O25" s="7"/>
      <c r="P25" s="7"/>
      <c r="Q25" s="7"/>
      <c r="R25" s="7"/>
      <c r="S25" s="7"/>
      <c r="T25" s="7"/>
      <c r="U25" s="7"/>
      <c r="V25" s="7"/>
      <c r="W25" s="7"/>
      <c r="X25" s="7"/>
      <c r="Y25" s="7"/>
      <c r="Z25" s="7"/>
      <c r="AA25" s="7"/>
      <c r="AB25" s="7"/>
      <c r="AC25" s="158"/>
      <c r="AD25" s="158"/>
      <c r="AE25" s="158"/>
      <c r="AF25" s="7"/>
      <c r="AG25" s="7"/>
      <c r="AH25" s="7"/>
      <c r="AI25" s="104"/>
      <c r="AJ25" s="104"/>
      <c r="AK25" s="104"/>
      <c r="AL25" s="107"/>
    </row>
    <row r="26" spans="1:39" x14ac:dyDescent="0.25">
      <c r="A26" s="9">
        <v>14</v>
      </c>
      <c r="B26" s="6" t="s">
        <v>24</v>
      </c>
      <c r="C26" s="6"/>
      <c r="D26" s="6"/>
      <c r="E26" s="6"/>
      <c r="F26" s="7"/>
      <c r="G26" s="7"/>
      <c r="H26" s="7"/>
      <c r="I26" s="8"/>
      <c r="J26" s="7"/>
      <c r="K26" s="7"/>
      <c r="L26" s="7"/>
      <c r="M26" s="7"/>
      <c r="N26" s="8"/>
      <c r="O26" s="7"/>
      <c r="P26" s="7"/>
      <c r="Q26" s="7"/>
      <c r="R26" s="7"/>
      <c r="T26" s="7"/>
      <c r="U26" s="7"/>
      <c r="V26" s="77"/>
      <c r="W26" s="77"/>
      <c r="Y26" s="7"/>
      <c r="Z26" s="7"/>
      <c r="AA26" s="77"/>
      <c r="AB26" s="77"/>
      <c r="AD26" s="7"/>
      <c r="AE26" s="7"/>
      <c r="AF26" s="77"/>
      <c r="AG26" s="77"/>
      <c r="AI26" s="104"/>
      <c r="AJ26" s="104"/>
      <c r="AK26" s="104"/>
    </row>
    <row r="27" spans="1:39" x14ac:dyDescent="0.25">
      <c r="F27" s="7"/>
      <c r="G27" s="7"/>
      <c r="H27" s="7"/>
      <c r="I27" s="8"/>
      <c r="J27" s="7"/>
      <c r="K27" s="7"/>
      <c r="L27" s="7"/>
      <c r="M27" s="7"/>
      <c r="N27" s="8"/>
      <c r="O27" s="7"/>
      <c r="P27" s="7"/>
      <c r="Q27" s="7"/>
      <c r="R27" s="7"/>
      <c r="T27" s="7"/>
      <c r="U27" s="7"/>
      <c r="V27" s="7"/>
      <c r="W27" s="7"/>
      <c r="Y27" s="7"/>
      <c r="Z27" s="7"/>
      <c r="AA27" s="7"/>
      <c r="AB27" s="7"/>
      <c r="AD27" s="7"/>
      <c r="AE27" s="7"/>
      <c r="AF27" s="7"/>
      <c r="AG27" s="7"/>
      <c r="AI27" s="104"/>
      <c r="AJ27" s="104"/>
      <c r="AK27" s="104"/>
    </row>
    <row r="28" spans="1:39" s="11" customFormat="1" ht="28.5" customHeight="1" x14ac:dyDescent="0.25">
      <c r="A28" s="193" t="s">
        <v>2</v>
      </c>
      <c r="B28" s="193" t="s">
        <v>3</v>
      </c>
      <c r="C28" s="233" t="s">
        <v>95</v>
      </c>
      <c r="D28" s="197" t="s">
        <v>68</v>
      </c>
      <c r="E28" s="233" t="s">
        <v>88</v>
      </c>
      <c r="F28" s="193" t="s">
        <v>19</v>
      </c>
      <c r="G28" s="235" t="s">
        <v>100</v>
      </c>
      <c r="H28" s="235" t="s">
        <v>122</v>
      </c>
      <c r="I28" s="10"/>
      <c r="J28" s="193">
        <v>2016</v>
      </c>
      <c r="K28" s="193"/>
      <c r="L28" s="193"/>
      <c r="M28" s="193"/>
      <c r="N28" s="10"/>
      <c r="O28" s="193">
        <v>2017</v>
      </c>
      <c r="P28" s="193"/>
      <c r="Q28" s="193"/>
      <c r="R28" s="193"/>
      <c r="T28" s="193">
        <v>2018</v>
      </c>
      <c r="U28" s="193"/>
      <c r="V28" s="193"/>
      <c r="W28" s="193"/>
      <c r="Y28" s="193">
        <v>2019</v>
      </c>
      <c r="Z28" s="193"/>
      <c r="AA28" s="193"/>
      <c r="AB28" s="193"/>
      <c r="AD28" s="214">
        <v>2020</v>
      </c>
      <c r="AE28" s="215"/>
      <c r="AF28" s="215"/>
      <c r="AG28" s="215"/>
      <c r="AI28" s="236" t="s">
        <v>20</v>
      </c>
      <c r="AJ28" s="236"/>
      <c r="AK28" s="236"/>
      <c r="AL28" s="236"/>
      <c r="AM28" s="109"/>
    </row>
    <row r="29" spans="1:39" s="11" customFormat="1" ht="16.5" customHeight="1" x14ac:dyDescent="0.25">
      <c r="A29" s="193"/>
      <c r="B29" s="193"/>
      <c r="C29" s="201"/>
      <c r="D29" s="198"/>
      <c r="E29" s="201"/>
      <c r="F29" s="193"/>
      <c r="G29" s="235"/>
      <c r="H29" s="235"/>
      <c r="I29" s="10"/>
      <c r="J29" s="192" t="s">
        <v>4</v>
      </c>
      <c r="K29" s="192"/>
      <c r="L29" s="192" t="s">
        <v>62</v>
      </c>
      <c r="M29" s="192"/>
      <c r="N29" s="10"/>
      <c r="O29" s="192" t="s">
        <v>6</v>
      </c>
      <c r="P29" s="192"/>
      <c r="Q29" s="192" t="s">
        <v>8</v>
      </c>
      <c r="R29" s="192"/>
      <c r="T29" s="192" t="s">
        <v>7</v>
      </c>
      <c r="U29" s="192"/>
      <c r="V29" s="192" t="s">
        <v>8</v>
      </c>
      <c r="W29" s="192"/>
      <c r="Y29" s="192" t="s">
        <v>7</v>
      </c>
      <c r="Z29" s="192"/>
      <c r="AA29" s="192" t="s">
        <v>8</v>
      </c>
      <c r="AB29" s="192"/>
      <c r="AD29" s="192" t="s">
        <v>7</v>
      </c>
      <c r="AE29" s="192"/>
      <c r="AF29" s="192" t="s">
        <v>8</v>
      </c>
      <c r="AG29" s="192"/>
      <c r="AI29" s="230" t="s">
        <v>4</v>
      </c>
      <c r="AJ29" s="230" t="s">
        <v>67</v>
      </c>
      <c r="AK29" s="230" t="s">
        <v>8</v>
      </c>
      <c r="AL29" s="230" t="s">
        <v>5</v>
      </c>
      <c r="AM29" s="109"/>
    </row>
    <row r="30" spans="1:39" s="11" customFormat="1" ht="33" x14ac:dyDescent="0.25">
      <c r="A30" s="193"/>
      <c r="B30" s="193"/>
      <c r="C30" s="234"/>
      <c r="D30" s="199"/>
      <c r="E30" s="234"/>
      <c r="F30" s="193"/>
      <c r="G30" s="235"/>
      <c r="H30" s="235"/>
      <c r="I30" s="12"/>
      <c r="J30" s="65" t="s">
        <v>60</v>
      </c>
      <c r="K30" s="179" t="s">
        <v>61</v>
      </c>
      <c r="L30" s="65" t="s">
        <v>65</v>
      </c>
      <c r="M30" s="179" t="s">
        <v>64</v>
      </c>
      <c r="N30" s="12"/>
      <c r="O30" s="179" t="s">
        <v>60</v>
      </c>
      <c r="P30" s="179" t="s">
        <v>61</v>
      </c>
      <c r="Q30" s="179" t="s">
        <v>65</v>
      </c>
      <c r="R30" s="179" t="s">
        <v>64</v>
      </c>
      <c r="T30" s="179" t="s">
        <v>60</v>
      </c>
      <c r="U30" s="179" t="s">
        <v>61</v>
      </c>
      <c r="V30" s="179" t="s">
        <v>65</v>
      </c>
      <c r="W30" s="179" t="s">
        <v>64</v>
      </c>
      <c r="Y30" s="179" t="s">
        <v>60</v>
      </c>
      <c r="Z30" s="179" t="s">
        <v>61</v>
      </c>
      <c r="AA30" s="179" t="s">
        <v>65</v>
      </c>
      <c r="AB30" s="179" t="s">
        <v>64</v>
      </c>
      <c r="AD30" s="179" t="s">
        <v>60</v>
      </c>
      <c r="AE30" s="179" t="s">
        <v>61</v>
      </c>
      <c r="AF30" s="179" t="s">
        <v>65</v>
      </c>
      <c r="AG30" s="179" t="s">
        <v>64</v>
      </c>
      <c r="AI30" s="231"/>
      <c r="AJ30" s="231"/>
      <c r="AK30" s="231"/>
      <c r="AL30" s="231"/>
      <c r="AM30" s="109"/>
    </row>
    <row r="31" spans="1:39" ht="115.5" customHeight="1" x14ac:dyDescent="0.25">
      <c r="A31" s="226" t="s">
        <v>25</v>
      </c>
      <c r="B31" s="227" t="s">
        <v>26</v>
      </c>
      <c r="C31" s="227" t="s">
        <v>96</v>
      </c>
      <c r="D31" s="227" t="s">
        <v>70</v>
      </c>
      <c r="E31" s="227" t="s">
        <v>89</v>
      </c>
      <c r="F31" s="13" t="s">
        <v>140</v>
      </c>
      <c r="G31" s="13" t="s">
        <v>106</v>
      </c>
      <c r="H31" s="242" t="s">
        <v>123</v>
      </c>
      <c r="I31" s="14"/>
      <c r="J31" s="26">
        <v>1</v>
      </c>
      <c r="K31" s="26">
        <v>0.4</v>
      </c>
      <c r="L31" s="35">
        <v>1223.1183265</v>
      </c>
      <c r="M31" s="35">
        <v>1161.6879162499999</v>
      </c>
      <c r="N31" s="23"/>
      <c r="O31" s="26">
        <v>1</v>
      </c>
      <c r="P31" s="151">
        <v>0.95199999999999996</v>
      </c>
      <c r="Q31" s="30">
        <v>1564.992146</v>
      </c>
      <c r="R31" s="30">
        <v>1542.0520120000001</v>
      </c>
      <c r="S31" s="112"/>
      <c r="T31" s="125">
        <v>1</v>
      </c>
      <c r="U31" s="126">
        <v>1</v>
      </c>
      <c r="V31" s="30">
        <v>1406.5912000000001</v>
      </c>
      <c r="W31" s="30">
        <v>1386.304738</v>
      </c>
      <c r="X31" s="112"/>
      <c r="Y31" s="125">
        <v>1</v>
      </c>
      <c r="Z31" s="126">
        <v>1</v>
      </c>
      <c r="AA31" s="172">
        <v>1236.1834879999999</v>
      </c>
      <c r="AB31" s="30">
        <v>1211.8574169999999</v>
      </c>
      <c r="AC31" s="112"/>
      <c r="AD31" s="163">
        <v>1</v>
      </c>
      <c r="AE31" s="95">
        <v>4.8919999999999998E-2</v>
      </c>
      <c r="AF31" s="172">
        <v>783.709205</v>
      </c>
      <c r="AG31" s="172">
        <v>111.651483</v>
      </c>
      <c r="AH31" s="112"/>
      <c r="AI31" s="187">
        <v>1</v>
      </c>
      <c r="AJ31" s="95">
        <f>(K31+P31+U31+Z31+AE31)/5</f>
        <v>0.6801839999999999</v>
      </c>
      <c r="AK31" s="66">
        <f>Q31+V31+AA31+AF31+L31</f>
        <v>6214.5943655000001</v>
      </c>
      <c r="AL31" s="66">
        <f>R31+W31+AB31+AG31+M31</f>
        <v>5413.5535662499997</v>
      </c>
      <c r="AM31" s="11"/>
    </row>
    <row r="32" spans="1:39" ht="126.75" customHeight="1" x14ac:dyDescent="0.25">
      <c r="A32" s="226"/>
      <c r="B32" s="227"/>
      <c r="C32" s="227"/>
      <c r="D32" s="227"/>
      <c r="E32" s="227"/>
      <c r="F32" s="18" t="s">
        <v>141</v>
      </c>
      <c r="G32" s="18" t="s">
        <v>107</v>
      </c>
      <c r="H32" s="242"/>
      <c r="I32" s="14"/>
      <c r="J32" s="26">
        <v>1</v>
      </c>
      <c r="K32" s="26">
        <v>0.4</v>
      </c>
      <c r="L32" s="35">
        <v>8319.1462095000006</v>
      </c>
      <c r="M32" s="35">
        <v>8174.6807357500002</v>
      </c>
      <c r="N32" s="23"/>
      <c r="O32" s="26">
        <v>1</v>
      </c>
      <c r="P32" s="151">
        <v>0.4</v>
      </c>
      <c r="Q32" s="30">
        <v>10968.717255</v>
      </c>
      <c r="R32" s="30">
        <v>10793.990706000001</v>
      </c>
      <c r="S32" s="112"/>
      <c r="T32" s="125">
        <v>1</v>
      </c>
      <c r="U32" s="127">
        <v>1</v>
      </c>
      <c r="V32" s="30">
        <v>9301.870191</v>
      </c>
      <c r="W32" s="30">
        <v>9182.3475429999999</v>
      </c>
      <c r="X32" s="112"/>
      <c r="Y32" s="125">
        <v>1</v>
      </c>
      <c r="Z32" s="127">
        <v>0.72860960023040566</v>
      </c>
      <c r="AA32" s="172">
        <v>3756.5767489999998</v>
      </c>
      <c r="AB32" s="30">
        <v>3545.0722000000001</v>
      </c>
      <c r="AC32" s="112"/>
      <c r="AD32" s="163">
        <v>1</v>
      </c>
      <c r="AE32" s="95">
        <v>0.15387243539897499</v>
      </c>
      <c r="AF32" s="172">
        <v>4147.4647690000002</v>
      </c>
      <c r="AG32" s="172">
        <v>1145.6750360000001</v>
      </c>
      <c r="AH32" s="112"/>
      <c r="AI32" s="187">
        <v>1</v>
      </c>
      <c r="AJ32" s="95">
        <f t="shared" ref="AJ32" si="8">(K32+P32+U32+Z32+AE32)/5</f>
        <v>0.5364964071258761</v>
      </c>
      <c r="AK32" s="66">
        <f t="shared" ref="AK32:AL34" si="9">Q32+V32+AA32+AF32+L32</f>
        <v>36493.775173499998</v>
      </c>
      <c r="AL32" s="66">
        <f t="shared" si="9"/>
        <v>32841.766220749996</v>
      </c>
      <c r="AM32" s="11"/>
    </row>
    <row r="33" spans="1:40" ht="60" x14ac:dyDescent="0.25">
      <c r="A33" s="226"/>
      <c r="B33" s="227"/>
      <c r="C33" s="227"/>
      <c r="D33" s="227"/>
      <c r="E33" s="227"/>
      <c r="F33" s="13" t="s">
        <v>143</v>
      </c>
      <c r="G33" s="13" t="s">
        <v>128</v>
      </c>
      <c r="H33" s="242"/>
      <c r="I33" s="14"/>
      <c r="J33" s="15" t="s">
        <v>120</v>
      </c>
      <c r="K33" s="15" t="s">
        <v>120</v>
      </c>
      <c r="L33" s="15">
        <v>0</v>
      </c>
      <c r="M33" s="15">
        <v>0</v>
      </c>
      <c r="N33" s="23"/>
      <c r="O33" s="15" t="s">
        <v>120</v>
      </c>
      <c r="P33" s="15" t="s">
        <v>120</v>
      </c>
      <c r="Q33" s="15">
        <v>0</v>
      </c>
      <c r="R33" s="15">
        <v>0</v>
      </c>
      <c r="S33" s="112"/>
      <c r="T33" s="15" t="s">
        <v>120</v>
      </c>
      <c r="U33" s="15" t="s">
        <v>120</v>
      </c>
      <c r="V33" s="15">
        <v>0</v>
      </c>
      <c r="W33" s="15">
        <v>0</v>
      </c>
      <c r="X33" s="112"/>
      <c r="Y33" s="26">
        <v>1</v>
      </c>
      <c r="Z33" s="151">
        <v>0.50979999999999992</v>
      </c>
      <c r="AA33" s="173">
        <v>14225.502</v>
      </c>
      <c r="AB33" s="30">
        <v>12237.471237</v>
      </c>
      <c r="AC33" s="112"/>
      <c r="AD33" s="163">
        <v>1</v>
      </c>
      <c r="AE33" s="95">
        <v>0.24029</v>
      </c>
      <c r="AF33" s="173">
        <v>1178.0561660000001</v>
      </c>
      <c r="AG33" s="173">
        <v>760.184078</v>
      </c>
      <c r="AH33" s="112"/>
      <c r="AI33" s="187">
        <v>1</v>
      </c>
      <c r="AJ33" s="95">
        <f>(Z33+AE33)/2</f>
        <v>0.37504499999999996</v>
      </c>
      <c r="AK33" s="66">
        <f t="shared" ref="AK33" si="10">Q33+V33+AA33+AF33+L33</f>
        <v>15403.558166000001</v>
      </c>
      <c r="AL33" s="66">
        <f t="shared" ref="AL33" si="11">R33+W33+AB33+AG33+M33</f>
        <v>12997.655315</v>
      </c>
      <c r="AM33" s="11"/>
    </row>
    <row r="34" spans="1:40" ht="126.75" customHeight="1" x14ac:dyDescent="0.25">
      <c r="A34" s="226"/>
      <c r="B34" s="227"/>
      <c r="C34" s="227"/>
      <c r="D34" s="227"/>
      <c r="E34" s="227"/>
      <c r="F34" s="13" t="s">
        <v>142</v>
      </c>
      <c r="G34" s="13" t="s">
        <v>130</v>
      </c>
      <c r="H34" s="242"/>
      <c r="I34" s="14"/>
      <c r="J34" s="15" t="s">
        <v>120</v>
      </c>
      <c r="K34" s="15" t="s">
        <v>120</v>
      </c>
      <c r="L34" s="15">
        <v>0</v>
      </c>
      <c r="M34" s="15">
        <v>0</v>
      </c>
      <c r="N34" s="23"/>
      <c r="O34" s="15" t="s">
        <v>120</v>
      </c>
      <c r="P34" s="15" t="s">
        <v>120</v>
      </c>
      <c r="Q34" s="15">
        <v>0</v>
      </c>
      <c r="R34" s="15">
        <v>0</v>
      </c>
      <c r="S34" s="112"/>
      <c r="T34" s="125" t="s">
        <v>129</v>
      </c>
      <c r="U34" s="127" t="s">
        <v>129</v>
      </c>
      <c r="V34" s="30">
        <v>0</v>
      </c>
      <c r="W34" s="30">
        <v>0</v>
      </c>
      <c r="X34" s="112"/>
      <c r="Y34" s="125">
        <v>0.8</v>
      </c>
      <c r="Z34" s="127">
        <v>0.42359999999999998</v>
      </c>
      <c r="AA34" s="172">
        <v>1686.8707629999999</v>
      </c>
      <c r="AB34" s="30">
        <v>1621.8707629999999</v>
      </c>
      <c r="AC34" s="112"/>
      <c r="AD34" s="95">
        <v>0.57640000000000002</v>
      </c>
      <c r="AE34" s="95">
        <v>0.1716</v>
      </c>
      <c r="AF34" s="172">
        <v>2611.2138599999998</v>
      </c>
      <c r="AG34" s="172">
        <v>2611.2138599999998</v>
      </c>
      <c r="AH34" s="112"/>
      <c r="AI34" s="187">
        <v>1</v>
      </c>
      <c r="AJ34" s="95">
        <f>Z34+AE34</f>
        <v>0.59519999999999995</v>
      </c>
      <c r="AK34" s="66">
        <f t="shared" si="9"/>
        <v>4298.0846229999997</v>
      </c>
      <c r="AL34" s="66">
        <f t="shared" si="9"/>
        <v>4233.0846229999997</v>
      </c>
      <c r="AM34" s="11"/>
      <c r="AN34" s="189"/>
    </row>
    <row r="35" spans="1:40" s="6" customFormat="1" ht="15.75" x14ac:dyDescent="0.25">
      <c r="A35" s="116"/>
      <c r="B35" s="180" t="s">
        <v>54</v>
      </c>
      <c r="C35" s="180"/>
      <c r="D35" s="69"/>
      <c r="E35" s="69"/>
      <c r="F35" s="46"/>
      <c r="G35" s="46"/>
      <c r="H35" s="59"/>
      <c r="I35" s="41"/>
      <c r="J35" s="47"/>
      <c r="K35" s="94"/>
      <c r="L35" s="48">
        <v>9542.2645360000006</v>
      </c>
      <c r="M35" s="48">
        <v>9336.368652000001</v>
      </c>
      <c r="N35" s="54"/>
      <c r="O35" s="97"/>
      <c r="P35" s="97"/>
      <c r="Q35" s="98">
        <v>12533.709401</v>
      </c>
      <c r="R35" s="98">
        <v>12336.042718000001</v>
      </c>
      <c r="T35" s="47"/>
      <c r="U35" s="47"/>
      <c r="V35" s="48">
        <v>10708.461391000001</v>
      </c>
      <c r="W35" s="48">
        <v>10568.652281000001</v>
      </c>
      <c r="Y35" s="47"/>
      <c r="Z35" s="47"/>
      <c r="AA35" s="48">
        <v>20905.133000000002</v>
      </c>
      <c r="AB35" s="48">
        <v>18616.271616999999</v>
      </c>
      <c r="AC35" s="164"/>
      <c r="AD35" s="47"/>
      <c r="AE35" s="48">
        <v>0.22309999999999999</v>
      </c>
      <c r="AF35" s="48">
        <v>10220.444000000001</v>
      </c>
      <c r="AG35" s="48">
        <f>SUM(AG31:AG34)</f>
        <v>4628.7244570000003</v>
      </c>
      <c r="AI35" s="105"/>
      <c r="AJ35" s="105"/>
      <c r="AK35" s="68">
        <f>SUM(AK31:AK34)</f>
        <v>62410.012328000004</v>
      </c>
      <c r="AL35" s="68">
        <f>SUM(AL31:AL34)</f>
        <v>55486.059724999999</v>
      </c>
      <c r="AM35" s="11"/>
    </row>
    <row r="36" spans="1:40" s="22" customFormat="1" ht="96.75" customHeight="1" x14ac:dyDescent="0.25">
      <c r="A36" s="245" t="s">
        <v>10</v>
      </c>
      <c r="B36" s="243" t="s">
        <v>27</v>
      </c>
      <c r="C36" s="243" t="s">
        <v>97</v>
      </c>
      <c r="D36" s="243" t="s">
        <v>71</v>
      </c>
      <c r="E36" s="243" t="s">
        <v>90</v>
      </c>
      <c r="F36" s="18" t="s">
        <v>144</v>
      </c>
      <c r="G36" s="18" t="s">
        <v>108</v>
      </c>
      <c r="H36" s="244" t="s">
        <v>123</v>
      </c>
      <c r="I36" s="21"/>
      <c r="J36" s="15">
        <v>500</v>
      </c>
      <c r="K36" s="15">
        <v>509</v>
      </c>
      <c r="L36" s="15">
        <v>641.70847700000002</v>
      </c>
      <c r="M36" s="30">
        <v>622.55181300000004</v>
      </c>
      <c r="N36" s="23"/>
      <c r="O36" s="15">
        <v>11600</v>
      </c>
      <c r="P36" s="15">
        <v>11651</v>
      </c>
      <c r="Q36" s="30">
        <v>2165.6888880000001</v>
      </c>
      <c r="R36" s="30">
        <v>2163.7998870000001</v>
      </c>
      <c r="S36" s="112"/>
      <c r="T36" s="128">
        <v>11450</v>
      </c>
      <c r="U36" s="129">
        <v>11678</v>
      </c>
      <c r="V36" s="130">
        <v>1557.539299</v>
      </c>
      <c r="W36" s="130">
        <v>1557.539299</v>
      </c>
      <c r="X36" s="113"/>
      <c r="Y36" s="128">
        <v>10500</v>
      </c>
      <c r="Z36" s="169">
        <v>10500</v>
      </c>
      <c r="AA36" s="130">
        <v>3121.588851</v>
      </c>
      <c r="AB36" s="130">
        <v>3084.528757</v>
      </c>
      <c r="AC36" s="113"/>
      <c r="AD36" s="188">
        <v>7172</v>
      </c>
      <c r="AE36" s="188">
        <v>0</v>
      </c>
      <c r="AF36" s="172">
        <v>1340.3560170000001</v>
      </c>
      <c r="AG36" s="172">
        <v>728.97508800000003</v>
      </c>
      <c r="AH36" s="112"/>
      <c r="AI36" s="96">
        <f>K36+P36+U36+Z36+AD36</f>
        <v>41510</v>
      </c>
      <c r="AJ36" s="96">
        <f>K36+P36+U36+Z36+AE36</f>
        <v>34338</v>
      </c>
      <c r="AK36" s="66">
        <f>L36+Q36+V36+AA36+AF36</f>
        <v>8826.8815320000012</v>
      </c>
      <c r="AL36" s="66">
        <f>M36+R36+W36+AB36+AG36</f>
        <v>8157.3948440000004</v>
      </c>
      <c r="AM36" s="11"/>
    </row>
    <row r="37" spans="1:40" s="22" customFormat="1" ht="81.75" customHeight="1" x14ac:dyDescent="0.25">
      <c r="A37" s="245"/>
      <c r="B37" s="243"/>
      <c r="C37" s="243"/>
      <c r="D37" s="243"/>
      <c r="E37" s="243"/>
      <c r="F37" s="18" t="s">
        <v>145</v>
      </c>
      <c r="G37" s="18" t="s">
        <v>109</v>
      </c>
      <c r="H37" s="244"/>
      <c r="I37" s="21"/>
      <c r="J37" s="15">
        <v>3492</v>
      </c>
      <c r="K37" s="15">
        <v>3517</v>
      </c>
      <c r="L37" s="15">
        <v>641.70847700000002</v>
      </c>
      <c r="M37" s="30">
        <v>622.55181300000004</v>
      </c>
      <c r="N37" s="23"/>
      <c r="O37" s="15">
        <v>4610</v>
      </c>
      <c r="P37" s="15">
        <v>4613</v>
      </c>
      <c r="Q37" s="30">
        <v>1489.0360880000001</v>
      </c>
      <c r="R37" s="30">
        <v>1489.0360880000001</v>
      </c>
      <c r="S37" s="112"/>
      <c r="T37" s="128">
        <v>350</v>
      </c>
      <c r="U37" s="131">
        <v>361</v>
      </c>
      <c r="V37" s="130">
        <v>409.733</v>
      </c>
      <c r="W37" s="132">
        <v>409.733</v>
      </c>
      <c r="X37" s="113"/>
      <c r="Y37" s="128">
        <v>195</v>
      </c>
      <c r="Z37" s="169">
        <v>212</v>
      </c>
      <c r="AA37" s="130">
        <v>230.017268</v>
      </c>
      <c r="AB37" s="132">
        <v>229.05950000000001</v>
      </c>
      <c r="AC37" s="113"/>
      <c r="AD37" s="188">
        <v>177</v>
      </c>
      <c r="AE37" s="188">
        <v>89</v>
      </c>
      <c r="AF37" s="172">
        <v>392.08300000000003</v>
      </c>
      <c r="AG37" s="172">
        <v>293.82359200000002</v>
      </c>
      <c r="AH37" s="112"/>
      <c r="AI37" s="96">
        <f t="shared" ref="AI37:AI39" si="12">K37+P37+U37+Z37+AD37</f>
        <v>8880</v>
      </c>
      <c r="AJ37" s="96">
        <f t="shared" ref="AJ37:AJ39" si="13">K37+P37+U37+Z37+AE37</f>
        <v>8792</v>
      </c>
      <c r="AK37" s="66">
        <f t="shared" ref="AK37:AL38" si="14">L37+Q37+V37+AA37+AF37</f>
        <v>3162.5778330000003</v>
      </c>
      <c r="AL37" s="66">
        <f t="shared" si="14"/>
        <v>3044.2039930000001</v>
      </c>
      <c r="AM37" s="11"/>
    </row>
    <row r="38" spans="1:40" s="22" customFormat="1" ht="148.5" customHeight="1" x14ac:dyDescent="0.25">
      <c r="A38" s="245"/>
      <c r="B38" s="243"/>
      <c r="C38" s="243"/>
      <c r="D38" s="243"/>
      <c r="E38" s="243"/>
      <c r="F38" s="18" t="s">
        <v>146</v>
      </c>
      <c r="G38" s="18" t="s">
        <v>110</v>
      </c>
      <c r="H38" s="244"/>
      <c r="I38" s="21"/>
      <c r="J38" s="15">
        <v>28</v>
      </c>
      <c r="K38" s="15">
        <v>44</v>
      </c>
      <c r="L38" s="15">
        <v>981.58304599999997</v>
      </c>
      <c r="M38" s="30">
        <v>870.98047899999995</v>
      </c>
      <c r="N38" s="23"/>
      <c r="O38" s="15">
        <v>68</v>
      </c>
      <c r="P38" s="15">
        <v>68</v>
      </c>
      <c r="Q38" s="30">
        <v>900.72102400000006</v>
      </c>
      <c r="R38" s="30">
        <v>900.72102400000006</v>
      </c>
      <c r="S38" s="112"/>
      <c r="T38" s="128">
        <v>82</v>
      </c>
      <c r="U38" s="131">
        <v>82</v>
      </c>
      <c r="V38" s="133">
        <v>2098.7464380000001</v>
      </c>
      <c r="W38" s="134">
        <v>2098.7464380000001</v>
      </c>
      <c r="X38" s="117"/>
      <c r="Y38" s="128">
        <v>76</v>
      </c>
      <c r="Z38" s="169">
        <v>76</v>
      </c>
      <c r="AA38" s="133">
        <v>1317.564419</v>
      </c>
      <c r="AB38" s="134">
        <v>1286.4304159999999</v>
      </c>
      <c r="AC38" s="117"/>
      <c r="AD38" s="188">
        <v>72</v>
      </c>
      <c r="AE38" s="188">
        <v>0</v>
      </c>
      <c r="AF38" s="172">
        <v>1572.4020330000001</v>
      </c>
      <c r="AG38" s="172">
        <v>606.86073199999998</v>
      </c>
      <c r="AH38" s="112"/>
      <c r="AI38" s="96">
        <f t="shared" si="12"/>
        <v>342</v>
      </c>
      <c r="AJ38" s="96">
        <f t="shared" si="13"/>
        <v>270</v>
      </c>
      <c r="AK38" s="66">
        <f t="shared" si="14"/>
        <v>6871.0169600000008</v>
      </c>
      <c r="AL38" s="66">
        <f t="shared" si="14"/>
        <v>5763.7390890000006</v>
      </c>
      <c r="AM38" s="11"/>
    </row>
    <row r="39" spans="1:40" s="22" customFormat="1" ht="30" x14ac:dyDescent="0.25">
      <c r="A39" s="245"/>
      <c r="B39" s="243"/>
      <c r="C39" s="243"/>
      <c r="D39" s="243"/>
      <c r="E39" s="243"/>
      <c r="F39" s="18" t="s">
        <v>147</v>
      </c>
      <c r="G39" s="18"/>
      <c r="H39" s="177"/>
      <c r="I39" s="21"/>
      <c r="J39" s="15"/>
      <c r="K39" s="15"/>
      <c r="L39" s="15"/>
      <c r="M39" s="30"/>
      <c r="N39" s="23"/>
      <c r="O39" s="15"/>
      <c r="P39" s="15"/>
      <c r="Q39" s="30"/>
      <c r="R39" s="30"/>
      <c r="S39" s="112"/>
      <c r="T39" s="128"/>
      <c r="U39" s="131"/>
      <c r="V39" s="133"/>
      <c r="W39" s="134"/>
      <c r="X39" s="117"/>
      <c r="Y39" s="128">
        <v>1</v>
      </c>
      <c r="Z39" s="169">
        <v>1</v>
      </c>
      <c r="AA39" s="133">
        <v>110.92746200000001</v>
      </c>
      <c r="AB39" s="134">
        <v>104.781395</v>
      </c>
      <c r="AC39" s="117"/>
      <c r="AD39" s="188"/>
      <c r="AE39" s="188"/>
      <c r="AF39" s="133"/>
      <c r="AG39" s="134"/>
      <c r="AH39" s="112"/>
      <c r="AI39" s="96">
        <f t="shared" si="12"/>
        <v>1</v>
      </c>
      <c r="AJ39" s="96">
        <f t="shared" si="13"/>
        <v>1</v>
      </c>
      <c r="AK39" s="66">
        <f>L39+Q39+V39+AA39+AF39</f>
        <v>110.92746200000001</v>
      </c>
      <c r="AL39" s="66">
        <f>M39+R39+W39+AB39+AG39</f>
        <v>104.781395</v>
      </c>
      <c r="AM39" s="11"/>
    </row>
    <row r="40" spans="1:40" s="52" customFormat="1" ht="15.75" x14ac:dyDescent="0.25">
      <c r="A40" s="181"/>
      <c r="B40" s="182" t="s">
        <v>55</v>
      </c>
      <c r="C40" s="182"/>
      <c r="D40" s="182"/>
      <c r="E40" s="182"/>
      <c r="F40" s="178"/>
      <c r="G40" s="46"/>
      <c r="H40" s="59"/>
      <c r="I40" s="49"/>
      <c r="J40" s="42"/>
      <c r="K40" s="42"/>
      <c r="L40" s="48">
        <v>2265</v>
      </c>
      <c r="M40" s="48">
        <v>2116.0841049999999</v>
      </c>
      <c r="N40" s="54"/>
      <c r="O40" s="42"/>
      <c r="P40" s="42"/>
      <c r="Q40" s="48">
        <v>4555.4460000000008</v>
      </c>
      <c r="R40" s="48">
        <v>4553.5569990000004</v>
      </c>
      <c r="T40" s="50"/>
      <c r="U40" s="50"/>
      <c r="V40" s="51">
        <v>4066.0187370000003</v>
      </c>
      <c r="W40" s="51">
        <v>4066.0187370000003</v>
      </c>
      <c r="Y40" s="50"/>
      <c r="Z40" s="50"/>
      <c r="AA40" s="51">
        <v>4780.098</v>
      </c>
      <c r="AB40" s="51">
        <v>4704.8000679999996</v>
      </c>
      <c r="AD40" s="50"/>
      <c r="AE40" s="51"/>
      <c r="AF40" s="51">
        <f>SUM(AF36:AF39)</f>
        <v>3304.84105</v>
      </c>
      <c r="AG40" s="51">
        <f>SUM(AG36:AG39)</f>
        <v>1629.659412</v>
      </c>
      <c r="AI40" s="105"/>
      <c r="AJ40" s="105"/>
      <c r="AK40" s="51">
        <f>SUM(AK36:AK39)</f>
        <v>18971.403787000003</v>
      </c>
      <c r="AL40" s="51">
        <f>SUM(AL36:AL39)</f>
        <v>17070.119321000002</v>
      </c>
      <c r="AM40" s="11"/>
    </row>
    <row r="41" spans="1:40" s="22" customFormat="1" ht="85.5" customHeight="1" x14ac:dyDescent="0.25">
      <c r="A41" s="217" t="s">
        <v>28</v>
      </c>
      <c r="B41" s="209" t="s">
        <v>29</v>
      </c>
      <c r="C41" s="209" t="s">
        <v>98</v>
      </c>
      <c r="D41" s="237" t="s">
        <v>72</v>
      </c>
      <c r="E41" s="237" t="s">
        <v>91</v>
      </c>
      <c r="F41" s="18" t="s">
        <v>149</v>
      </c>
      <c r="G41" s="18" t="s">
        <v>111</v>
      </c>
      <c r="H41" s="244" t="s">
        <v>123</v>
      </c>
      <c r="I41" s="21"/>
      <c r="J41" s="15">
        <v>1001</v>
      </c>
      <c r="K41" s="15">
        <v>1001</v>
      </c>
      <c r="L41" s="152">
        <v>1768.5454580000001</v>
      </c>
      <c r="M41" s="153">
        <v>1356.4835599999999</v>
      </c>
      <c r="N41" s="23"/>
      <c r="O41" s="15">
        <v>1000</v>
      </c>
      <c r="P41" s="15">
        <v>690</v>
      </c>
      <c r="Q41" s="67">
        <v>3740.2209979999998</v>
      </c>
      <c r="R41" s="67">
        <v>3634.9599349999999</v>
      </c>
      <c r="S41" s="112"/>
      <c r="T41" s="15">
        <v>2500</v>
      </c>
      <c r="U41" s="135">
        <v>2500</v>
      </c>
      <c r="V41" s="136">
        <v>4639.3536190000004</v>
      </c>
      <c r="W41" s="137">
        <v>4639.3536190000004</v>
      </c>
      <c r="X41" s="117"/>
      <c r="Y41" s="175">
        <v>535</v>
      </c>
      <c r="Z41" s="174">
        <v>535</v>
      </c>
      <c r="AA41" s="133">
        <v>7903.1506380000001</v>
      </c>
      <c r="AB41" s="134">
        <v>7432.981718</v>
      </c>
      <c r="AC41" s="117"/>
      <c r="AD41" s="96">
        <v>4276</v>
      </c>
      <c r="AE41" s="96">
        <v>103</v>
      </c>
      <c r="AF41" s="172">
        <v>9333.1265999999996</v>
      </c>
      <c r="AG41" s="172">
        <v>5817.1840519999996</v>
      </c>
      <c r="AH41" s="112"/>
      <c r="AI41" s="96">
        <f>K41+P41+U41+Z41+AD41</f>
        <v>9002</v>
      </c>
      <c r="AJ41" s="96">
        <f>K41+P41+U41+Z41+AE41</f>
        <v>4829</v>
      </c>
      <c r="AK41" s="66">
        <f>L41+Q41+V41+AA41+AF41</f>
        <v>27384.397312999998</v>
      </c>
      <c r="AL41" s="66">
        <f>M41+R41+W41+AB41+AG41</f>
        <v>22880.962884</v>
      </c>
      <c r="AM41" s="11"/>
    </row>
    <row r="42" spans="1:40" s="22" customFormat="1" ht="81.75" customHeight="1" x14ac:dyDescent="0.25">
      <c r="A42" s="218"/>
      <c r="B42" s="210"/>
      <c r="C42" s="210"/>
      <c r="D42" s="238"/>
      <c r="E42" s="238"/>
      <c r="F42" s="18" t="s">
        <v>150</v>
      </c>
      <c r="G42" s="18" t="s">
        <v>112</v>
      </c>
      <c r="H42" s="244"/>
      <c r="I42" s="21"/>
      <c r="J42" s="15">
        <v>1</v>
      </c>
      <c r="K42" s="15">
        <v>1</v>
      </c>
      <c r="L42" s="152">
        <v>297.15548999999999</v>
      </c>
      <c r="M42" s="153">
        <v>266.11915499999998</v>
      </c>
      <c r="N42" s="23"/>
      <c r="O42" s="15">
        <v>3</v>
      </c>
      <c r="P42" s="15">
        <v>3</v>
      </c>
      <c r="Q42" s="67">
        <v>174.02986799999999</v>
      </c>
      <c r="R42" s="67">
        <v>54.207878000000001</v>
      </c>
      <c r="S42" s="112"/>
      <c r="T42" s="15">
        <v>1</v>
      </c>
      <c r="U42" s="135">
        <v>1</v>
      </c>
      <c r="V42" s="138">
        <v>2989.8527389999999</v>
      </c>
      <c r="W42" s="137">
        <v>2542.502939</v>
      </c>
      <c r="X42" s="117"/>
      <c r="Y42" s="176">
        <v>4</v>
      </c>
      <c r="Z42" s="174">
        <v>4</v>
      </c>
      <c r="AA42" s="133">
        <v>590.99142400000005</v>
      </c>
      <c r="AB42" s="134">
        <v>476.98998399999999</v>
      </c>
      <c r="AC42" s="117"/>
      <c r="AD42" s="96">
        <v>1</v>
      </c>
      <c r="AE42" s="96">
        <v>0</v>
      </c>
      <c r="AF42" s="172">
        <v>21</v>
      </c>
      <c r="AG42" s="191">
        <v>0.3054</v>
      </c>
      <c r="AH42" s="112"/>
      <c r="AI42" s="96">
        <v>10</v>
      </c>
      <c r="AJ42" s="96">
        <v>9</v>
      </c>
      <c r="AK42" s="66">
        <f t="shared" ref="AK42" si="15">L42+Q42+V42+AA42+AF42</f>
        <v>4073.0295209999995</v>
      </c>
      <c r="AL42" s="66">
        <f t="shared" ref="AL42" si="16">M42+R42+W42+AB42+AG42</f>
        <v>3340.125356</v>
      </c>
      <c r="AM42" s="11"/>
    </row>
    <row r="43" spans="1:40" ht="30" x14ac:dyDescent="0.25">
      <c r="A43" s="218"/>
      <c r="B43" s="210"/>
      <c r="C43" s="210"/>
      <c r="D43" s="238"/>
      <c r="E43" s="238"/>
      <c r="F43" s="18" t="s">
        <v>151</v>
      </c>
      <c r="G43" s="18" t="s">
        <v>113</v>
      </c>
      <c r="H43" s="244"/>
      <c r="I43" s="14"/>
      <c r="J43" s="15">
        <v>3</v>
      </c>
      <c r="K43" s="15">
        <v>3</v>
      </c>
      <c r="L43" s="152">
        <v>1687.8340490000001</v>
      </c>
      <c r="M43" s="153">
        <v>1517.0851279999999</v>
      </c>
      <c r="N43" s="23"/>
      <c r="O43" s="15">
        <v>1</v>
      </c>
      <c r="P43" s="15">
        <v>0</v>
      </c>
      <c r="Q43" s="67">
        <v>2339.197948</v>
      </c>
      <c r="R43" s="67">
        <v>2288.7374009999999</v>
      </c>
      <c r="S43" s="112"/>
      <c r="T43" s="15">
        <v>1</v>
      </c>
      <c r="U43" s="135">
        <v>0</v>
      </c>
      <c r="V43" s="139">
        <v>2347.9296420000001</v>
      </c>
      <c r="W43" s="137">
        <v>2336.1418610000001</v>
      </c>
      <c r="X43" s="117"/>
      <c r="Y43" s="176">
        <v>1</v>
      </c>
      <c r="Z43" s="174">
        <v>1</v>
      </c>
      <c r="AA43" s="133">
        <v>5325.6517180000001</v>
      </c>
      <c r="AB43" s="134">
        <v>5141.2668819999999</v>
      </c>
      <c r="AC43" s="117"/>
      <c r="AD43" s="96">
        <v>3</v>
      </c>
      <c r="AE43" s="96">
        <v>0</v>
      </c>
      <c r="AF43" s="133">
        <v>1415.1043999999999</v>
      </c>
      <c r="AG43" s="134">
        <v>488.99698899999999</v>
      </c>
      <c r="AH43" s="112"/>
      <c r="AI43" s="96">
        <v>7</v>
      </c>
      <c r="AJ43" s="96">
        <v>4</v>
      </c>
      <c r="AK43" s="66">
        <f t="shared" ref="AK43" si="17">L43+Q43+V43+AA43+AF43</f>
        <v>13115.717757</v>
      </c>
      <c r="AL43" s="66">
        <f t="shared" ref="AL43" si="18">M43+R43+W43+AB43+AG43</f>
        <v>11772.228261</v>
      </c>
      <c r="AM43" s="11"/>
    </row>
    <row r="44" spans="1:40" s="6" customFormat="1" ht="15.75" x14ac:dyDescent="0.25">
      <c r="A44" s="55"/>
      <c r="B44" s="56" t="s">
        <v>56</v>
      </c>
      <c r="C44" s="56"/>
      <c r="D44" s="56"/>
      <c r="E44" s="56"/>
      <c r="F44" s="46"/>
      <c r="G44" s="46"/>
      <c r="H44" s="59"/>
      <c r="I44" s="41"/>
      <c r="J44" s="42"/>
      <c r="K44" s="42"/>
      <c r="L44" s="43">
        <v>3753.5349970000002</v>
      </c>
      <c r="M44" s="43">
        <v>3139.6878429999997</v>
      </c>
      <c r="N44" s="54"/>
      <c r="O44" s="42"/>
      <c r="P44" s="42"/>
      <c r="Q44" s="43">
        <v>6253.4488139999994</v>
      </c>
      <c r="R44" s="43">
        <v>5977.9052140000003</v>
      </c>
      <c r="T44" s="42"/>
      <c r="U44" s="42"/>
      <c r="V44" s="43">
        <v>9977.1360000000004</v>
      </c>
      <c r="W44" s="43">
        <v>9517.9984189999996</v>
      </c>
      <c r="Y44" s="42"/>
      <c r="Z44" s="42"/>
      <c r="AA44" s="43">
        <v>13819.79378</v>
      </c>
      <c r="AB44" s="43">
        <v>13051.238583999999</v>
      </c>
      <c r="AD44" s="42"/>
      <c r="AE44" s="43"/>
      <c r="AF44" s="43">
        <f>SUM(AF41:AF43)</f>
        <v>10769.231</v>
      </c>
      <c r="AG44" s="43">
        <f>SUM(AG41:AG43)</f>
        <v>6306.486441</v>
      </c>
      <c r="AI44" s="105"/>
      <c r="AJ44" s="105"/>
      <c r="AK44" s="68">
        <f>SUM(AK41:AK43)</f>
        <v>44573.144590999997</v>
      </c>
      <c r="AL44" s="68">
        <f>SUM(AL41:AL43)</f>
        <v>37993.316501000001</v>
      </c>
      <c r="AM44" s="11"/>
    </row>
    <row r="45" spans="1:40" s="6" customFormat="1" ht="15.75" x14ac:dyDescent="0.25">
      <c r="A45" s="57"/>
      <c r="B45" s="58"/>
      <c r="C45" s="58"/>
      <c r="D45" s="58"/>
      <c r="E45" s="58"/>
      <c r="F45" s="59"/>
      <c r="G45" s="59"/>
      <c r="H45" s="59"/>
      <c r="I45" s="41"/>
      <c r="J45" s="60"/>
      <c r="K45" s="60"/>
      <c r="L45" s="61"/>
      <c r="M45" s="61"/>
      <c r="N45" s="44"/>
      <c r="O45" s="60"/>
      <c r="P45" s="60"/>
      <c r="Q45" s="61"/>
      <c r="R45" s="61"/>
      <c r="T45" s="60"/>
      <c r="U45" s="60"/>
      <c r="V45" s="61"/>
      <c r="W45" s="61"/>
      <c r="Y45" s="60"/>
      <c r="Z45" s="60"/>
      <c r="AA45" s="61"/>
      <c r="AB45" s="61"/>
      <c r="AD45" s="60"/>
      <c r="AE45" s="61"/>
      <c r="AF45" s="61"/>
      <c r="AG45" s="61"/>
      <c r="AI45" s="108"/>
      <c r="AJ45" s="108"/>
      <c r="AK45" s="63"/>
      <c r="AL45" s="63"/>
      <c r="AM45" s="109"/>
    </row>
    <row r="46" spans="1:40" x14ac:dyDescent="0.25">
      <c r="B46" s="114"/>
      <c r="C46" s="114"/>
      <c r="D46" s="114"/>
      <c r="E46" s="114"/>
      <c r="AD46" s="28"/>
    </row>
    <row r="47" spans="1:40" x14ac:dyDescent="0.25">
      <c r="A47" s="6" t="s">
        <v>33</v>
      </c>
      <c r="B47" s="6" t="s">
        <v>34</v>
      </c>
      <c r="C47" s="6"/>
      <c r="D47" s="6"/>
      <c r="E47" s="6"/>
      <c r="F47" s="7"/>
      <c r="G47" s="7"/>
      <c r="H47" s="7"/>
      <c r="I47" s="8"/>
      <c r="J47" s="7"/>
      <c r="K47" s="7"/>
      <c r="L47" s="7"/>
      <c r="M47" s="7"/>
      <c r="N47" s="8"/>
      <c r="O47" s="7"/>
      <c r="P47" s="7"/>
      <c r="Q47" s="7"/>
      <c r="R47" s="7"/>
      <c r="T47" s="7"/>
      <c r="U47" s="7"/>
      <c r="V47" s="7"/>
      <c r="W47" s="7"/>
      <c r="Y47" s="7"/>
      <c r="Z47" s="7"/>
      <c r="AA47" s="7"/>
      <c r="AB47" s="7"/>
      <c r="AD47" s="7"/>
      <c r="AE47" s="7"/>
      <c r="AF47" s="7"/>
      <c r="AG47" s="7"/>
      <c r="AI47" s="104"/>
      <c r="AJ47" s="104"/>
      <c r="AK47" s="104"/>
    </row>
    <row r="48" spans="1:40" x14ac:dyDescent="0.25">
      <c r="A48" s="9">
        <v>42</v>
      </c>
      <c r="B48" s="6" t="s">
        <v>35</v>
      </c>
      <c r="C48" s="6"/>
      <c r="D48" s="6"/>
      <c r="E48" s="6"/>
      <c r="F48" s="7"/>
      <c r="G48" s="7"/>
      <c r="H48" s="7"/>
      <c r="I48" s="8"/>
      <c r="J48" s="7"/>
      <c r="K48" s="7"/>
      <c r="L48" s="7"/>
      <c r="M48" s="7"/>
      <c r="N48" s="8"/>
      <c r="O48" s="7"/>
      <c r="P48" s="7"/>
      <c r="Q48" s="7"/>
      <c r="R48" s="7"/>
      <c r="T48" s="7"/>
      <c r="U48" s="7"/>
      <c r="V48" s="7"/>
      <c r="W48" s="7"/>
      <c r="Y48" s="7"/>
      <c r="Z48" s="7"/>
      <c r="AA48" s="7"/>
      <c r="AB48" s="7"/>
      <c r="AD48" s="7"/>
      <c r="AE48" s="7"/>
      <c r="AF48" s="7"/>
      <c r="AG48" s="7"/>
      <c r="AI48" s="104"/>
      <c r="AJ48" s="104"/>
      <c r="AK48" s="104"/>
    </row>
    <row r="49" spans="1:39" x14ac:dyDescent="0.25">
      <c r="A49" s="9"/>
      <c r="B49" s="6"/>
      <c r="C49" s="6"/>
      <c r="D49" s="6"/>
      <c r="E49" s="6"/>
      <c r="F49" s="7"/>
      <c r="G49" s="7"/>
      <c r="H49" s="7"/>
      <c r="I49" s="8"/>
      <c r="J49" s="7"/>
      <c r="K49" s="7"/>
      <c r="L49" s="7"/>
      <c r="M49" s="7"/>
      <c r="N49" s="8"/>
      <c r="O49" s="7"/>
      <c r="P49" s="7"/>
      <c r="Q49" s="7"/>
      <c r="R49" s="7"/>
      <c r="T49" s="7"/>
      <c r="U49" s="7"/>
      <c r="V49" s="7"/>
      <c r="W49" s="7"/>
      <c r="Y49" s="7"/>
      <c r="Z49" s="7"/>
      <c r="AA49" s="7"/>
      <c r="AB49" s="7"/>
      <c r="AD49" s="7"/>
      <c r="AE49" s="7"/>
      <c r="AF49" s="7"/>
      <c r="AG49" s="7"/>
      <c r="AI49" s="104"/>
      <c r="AJ49" s="104"/>
      <c r="AK49" s="104"/>
    </row>
    <row r="50" spans="1:39" s="11" customFormat="1" ht="15" customHeight="1" x14ac:dyDescent="0.25">
      <c r="A50" s="193" t="s">
        <v>2</v>
      </c>
      <c r="B50" s="193" t="s">
        <v>3</v>
      </c>
      <c r="C50" s="233" t="s">
        <v>95</v>
      </c>
      <c r="D50" s="197" t="s">
        <v>68</v>
      </c>
      <c r="E50" s="233" t="s">
        <v>88</v>
      </c>
      <c r="F50" s="193" t="s">
        <v>19</v>
      </c>
      <c r="G50" s="235" t="s">
        <v>100</v>
      </c>
      <c r="H50" s="235" t="s">
        <v>122</v>
      </c>
      <c r="I50" s="10"/>
      <c r="J50" s="193">
        <v>2016</v>
      </c>
      <c r="K50" s="193"/>
      <c r="L50" s="193"/>
      <c r="M50" s="193"/>
      <c r="N50" s="10"/>
      <c r="O50" s="193">
        <v>2017</v>
      </c>
      <c r="P50" s="193"/>
      <c r="Q50" s="193"/>
      <c r="R50" s="193"/>
      <c r="T50" s="193">
        <v>2018</v>
      </c>
      <c r="U50" s="193"/>
      <c r="V50" s="193"/>
      <c r="W50" s="193"/>
      <c r="Y50" s="193">
        <v>2019</v>
      </c>
      <c r="Z50" s="193"/>
      <c r="AA50" s="193"/>
      <c r="AB50" s="193"/>
      <c r="AD50" s="214">
        <v>2020</v>
      </c>
      <c r="AE50" s="215"/>
      <c r="AF50" s="215"/>
      <c r="AG50" s="215"/>
      <c r="AI50" s="246" t="s">
        <v>20</v>
      </c>
      <c r="AJ50" s="247"/>
      <c r="AK50" s="247"/>
      <c r="AL50" s="247"/>
      <c r="AM50" s="109"/>
    </row>
    <row r="51" spans="1:39" s="11" customFormat="1" ht="16.5" customHeight="1" x14ac:dyDescent="0.25">
      <c r="A51" s="193"/>
      <c r="B51" s="193"/>
      <c r="C51" s="201"/>
      <c r="D51" s="198"/>
      <c r="E51" s="201"/>
      <c r="F51" s="193"/>
      <c r="G51" s="235"/>
      <c r="H51" s="235"/>
      <c r="I51" s="10"/>
      <c r="J51" s="192" t="s">
        <v>4</v>
      </c>
      <c r="K51" s="192"/>
      <c r="L51" s="192" t="s">
        <v>62</v>
      </c>
      <c r="M51" s="192"/>
      <c r="N51" s="10"/>
      <c r="O51" s="192" t="s">
        <v>6</v>
      </c>
      <c r="P51" s="192"/>
      <c r="Q51" s="192" t="s">
        <v>8</v>
      </c>
      <c r="R51" s="192"/>
      <c r="T51" s="192" t="s">
        <v>7</v>
      </c>
      <c r="U51" s="192"/>
      <c r="V51" s="192" t="s">
        <v>8</v>
      </c>
      <c r="W51" s="192"/>
      <c r="Y51" s="192" t="s">
        <v>7</v>
      </c>
      <c r="Z51" s="192"/>
      <c r="AA51" s="192" t="s">
        <v>8</v>
      </c>
      <c r="AB51" s="192"/>
      <c r="AD51" s="192" t="s">
        <v>7</v>
      </c>
      <c r="AE51" s="192"/>
      <c r="AF51" s="192" t="s">
        <v>8</v>
      </c>
      <c r="AG51" s="192"/>
      <c r="AI51" s="248" t="s">
        <v>6</v>
      </c>
      <c r="AJ51" s="248" t="s">
        <v>67</v>
      </c>
      <c r="AK51" s="248" t="s">
        <v>8</v>
      </c>
      <c r="AL51" s="248" t="s">
        <v>5</v>
      </c>
      <c r="AM51" s="109"/>
    </row>
    <row r="52" spans="1:39" s="11" customFormat="1" ht="33" x14ac:dyDescent="0.25">
      <c r="A52" s="193"/>
      <c r="B52" s="193"/>
      <c r="C52" s="234"/>
      <c r="D52" s="199"/>
      <c r="E52" s="234"/>
      <c r="F52" s="193"/>
      <c r="G52" s="235"/>
      <c r="H52" s="235"/>
      <c r="I52" s="12"/>
      <c r="J52" s="65" t="s">
        <v>60</v>
      </c>
      <c r="K52" s="179" t="s">
        <v>61</v>
      </c>
      <c r="L52" s="65" t="s">
        <v>63</v>
      </c>
      <c r="M52" s="179" t="s">
        <v>64</v>
      </c>
      <c r="N52" s="12"/>
      <c r="O52" s="65" t="s">
        <v>60</v>
      </c>
      <c r="P52" s="179" t="s">
        <v>61</v>
      </c>
      <c r="Q52" s="65" t="s">
        <v>63</v>
      </c>
      <c r="R52" s="179" t="s">
        <v>64</v>
      </c>
      <c r="T52" s="65" t="s">
        <v>60</v>
      </c>
      <c r="U52" s="179" t="s">
        <v>61</v>
      </c>
      <c r="V52" s="65" t="s">
        <v>63</v>
      </c>
      <c r="W52" s="179" t="s">
        <v>64</v>
      </c>
      <c r="Y52" s="179" t="s">
        <v>60</v>
      </c>
      <c r="Z52" s="179" t="s">
        <v>61</v>
      </c>
      <c r="AA52" s="179" t="s">
        <v>65</v>
      </c>
      <c r="AB52" s="179" t="s">
        <v>64</v>
      </c>
      <c r="AD52" s="179" t="s">
        <v>60</v>
      </c>
      <c r="AE52" s="179" t="s">
        <v>61</v>
      </c>
      <c r="AF52" s="179" t="s">
        <v>65</v>
      </c>
      <c r="AG52" s="179" t="s">
        <v>64</v>
      </c>
      <c r="AI52" s="249"/>
      <c r="AJ52" s="249"/>
      <c r="AK52" s="249"/>
      <c r="AL52" s="249"/>
      <c r="AM52" s="109"/>
    </row>
    <row r="53" spans="1:39" ht="87.75" customHeight="1" x14ac:dyDescent="0.25">
      <c r="A53" s="228" t="s">
        <v>36</v>
      </c>
      <c r="B53" s="209" t="s">
        <v>37</v>
      </c>
      <c r="C53" s="209" t="s">
        <v>99</v>
      </c>
      <c r="D53" s="237" t="s">
        <v>73</v>
      </c>
      <c r="E53" s="237" t="s">
        <v>121</v>
      </c>
      <c r="F53" s="38" t="s">
        <v>153</v>
      </c>
      <c r="G53" s="38" t="s">
        <v>114</v>
      </c>
      <c r="H53" s="111" t="s">
        <v>124</v>
      </c>
      <c r="I53" s="14"/>
      <c r="J53" s="26">
        <v>1</v>
      </c>
      <c r="K53" s="149">
        <v>1</v>
      </c>
      <c r="L53" s="142">
        <v>347.471</v>
      </c>
      <c r="M53" s="142">
        <v>347.20105100000001</v>
      </c>
      <c r="N53" s="23"/>
      <c r="O53" s="26">
        <v>1</v>
      </c>
      <c r="P53" s="149">
        <v>1</v>
      </c>
      <c r="Q53" s="142">
        <v>458.18902800000001</v>
      </c>
      <c r="R53" s="142">
        <v>456.22236099999998</v>
      </c>
      <c r="S53" s="112"/>
      <c r="T53" s="140">
        <v>1</v>
      </c>
      <c r="U53" s="141">
        <v>0.99999999999999989</v>
      </c>
      <c r="V53" s="142">
        <v>893.28465000000006</v>
      </c>
      <c r="W53" s="142">
        <v>789.83586700000001</v>
      </c>
      <c r="X53" s="113"/>
      <c r="Y53" s="140">
        <v>1</v>
      </c>
      <c r="Z53" s="170">
        <v>1</v>
      </c>
      <c r="AA53" s="142">
        <v>590.21169999999995</v>
      </c>
      <c r="AB53" s="142">
        <v>590.21169999999995</v>
      </c>
      <c r="AC53" s="113"/>
      <c r="AD53" s="163">
        <v>1</v>
      </c>
      <c r="AE53" s="163">
        <v>1</v>
      </c>
      <c r="AF53" s="142">
        <v>103.180274</v>
      </c>
      <c r="AG53" s="142">
        <v>99.980258000000006</v>
      </c>
      <c r="AH53" s="112"/>
      <c r="AI53" s="125">
        <v>1</v>
      </c>
      <c r="AJ53" s="162">
        <f>(K53+P53+U53+Z53+AE53)/5</f>
        <v>1</v>
      </c>
      <c r="AK53" s="66">
        <f>L53+Q53+V53+AA53+AF53</f>
        <v>2392.336652</v>
      </c>
      <c r="AL53" s="66">
        <f>M53+R53+W53+AB53+AG53</f>
        <v>2283.4512369999998</v>
      </c>
    </row>
    <row r="54" spans="1:39" ht="63.75" x14ac:dyDescent="0.25">
      <c r="A54" s="229"/>
      <c r="B54" s="211"/>
      <c r="C54" s="211"/>
      <c r="D54" s="239"/>
      <c r="E54" s="239"/>
      <c r="F54" s="38" t="s">
        <v>152</v>
      </c>
      <c r="G54" s="38" t="s">
        <v>115</v>
      </c>
      <c r="H54" s="111" t="s">
        <v>125</v>
      </c>
      <c r="I54" s="14"/>
      <c r="J54" s="26">
        <v>1</v>
      </c>
      <c r="K54" s="26">
        <v>1</v>
      </c>
      <c r="L54" s="142">
        <v>16.529</v>
      </c>
      <c r="M54" s="142">
        <v>7.36</v>
      </c>
      <c r="N54" s="23"/>
      <c r="O54" s="26">
        <v>1</v>
      </c>
      <c r="P54" s="149">
        <v>1</v>
      </c>
      <c r="Q54" s="142">
        <v>51.500971999999997</v>
      </c>
      <c r="R54" s="142">
        <v>51.344999999999999</v>
      </c>
      <c r="S54" s="112"/>
      <c r="T54" s="140">
        <v>1</v>
      </c>
      <c r="U54" s="143">
        <v>1.0001500000000001</v>
      </c>
      <c r="V54" s="142">
        <v>93.776349999999994</v>
      </c>
      <c r="W54" s="142">
        <v>93.776349999999994</v>
      </c>
      <c r="X54" s="113"/>
      <c r="Y54" s="140">
        <v>1</v>
      </c>
      <c r="Z54" s="170">
        <v>1</v>
      </c>
      <c r="AA54" s="142">
        <v>101.40349999999999</v>
      </c>
      <c r="AB54" s="142">
        <v>99.377834000000007</v>
      </c>
      <c r="AC54" s="113"/>
      <c r="AD54" s="163">
        <v>1</v>
      </c>
      <c r="AE54" s="163">
        <v>1</v>
      </c>
      <c r="AF54" s="142">
        <v>196.819726</v>
      </c>
      <c r="AG54" s="142">
        <v>15.407733</v>
      </c>
      <c r="AH54" s="112"/>
      <c r="AI54" s="125">
        <v>1</v>
      </c>
      <c r="AJ54" s="162">
        <f>(K54+P54+U54+Z54+AE54)/5</f>
        <v>1.00003</v>
      </c>
      <c r="AK54" s="66">
        <f>L54+Q54+V54+AA54+AF54</f>
        <v>460.02954799999998</v>
      </c>
      <c r="AL54" s="66">
        <f>M54+R54+W54+AB54+AG54</f>
        <v>267.26691699999998</v>
      </c>
    </row>
    <row r="55" spans="1:39" s="6" customFormat="1" ht="15.75" x14ac:dyDescent="0.25">
      <c r="A55" s="55"/>
      <c r="B55" s="56" t="s">
        <v>57</v>
      </c>
      <c r="C55" s="56"/>
      <c r="D55" s="56"/>
      <c r="E55" s="56"/>
      <c r="F55" s="46"/>
      <c r="G55" s="46"/>
      <c r="H55" s="59"/>
      <c r="I55" s="41"/>
      <c r="J55" s="42"/>
      <c r="K55" s="42"/>
      <c r="L55" s="43">
        <v>364</v>
      </c>
      <c r="M55" s="43">
        <v>354.56105100000002</v>
      </c>
      <c r="N55" s="54"/>
      <c r="O55" s="42"/>
      <c r="P55" s="42"/>
      <c r="Q55" s="43">
        <v>509.69</v>
      </c>
      <c r="R55" s="43">
        <v>507.56736100000001</v>
      </c>
      <c r="T55" s="50"/>
      <c r="U55" s="166"/>
      <c r="V55" s="115">
        <v>987.06100000000004</v>
      </c>
      <c r="W55" s="115">
        <v>883.61221699999999</v>
      </c>
      <c r="Y55" s="50"/>
      <c r="Z55" s="166"/>
      <c r="AA55" s="115">
        <v>691.61519999999996</v>
      </c>
      <c r="AB55" s="115">
        <v>689.58953399999996</v>
      </c>
      <c r="AC55" s="164"/>
      <c r="AD55" s="42"/>
      <c r="AE55" s="43"/>
      <c r="AF55" s="115">
        <f>SUM(AF53:AF54)</f>
        <v>300</v>
      </c>
      <c r="AG55" s="115">
        <f>SUM(AG53:AG54)</f>
        <v>115.387991</v>
      </c>
      <c r="AH55" s="164"/>
      <c r="AI55" s="105"/>
      <c r="AJ55" s="105"/>
      <c r="AK55" s="68">
        <f>SUM(AK53:AK54)</f>
        <v>2852.3661999999999</v>
      </c>
      <c r="AL55" s="68">
        <f>SUM(AL53:AL54)</f>
        <v>2550.7181539999997</v>
      </c>
      <c r="AM55" s="109"/>
    </row>
    <row r="56" spans="1:39" s="6" customFormat="1" ht="15.75" x14ac:dyDescent="0.25">
      <c r="A56" s="57"/>
      <c r="B56" s="58"/>
      <c r="C56" s="58"/>
      <c r="D56" s="58"/>
      <c r="E56" s="58"/>
      <c r="F56" s="59"/>
      <c r="G56" s="59"/>
      <c r="H56" s="59"/>
      <c r="I56" s="41"/>
      <c r="J56" s="60"/>
      <c r="K56" s="60"/>
      <c r="L56" s="61"/>
      <c r="M56" s="61"/>
      <c r="N56" s="44"/>
      <c r="O56" s="60"/>
      <c r="P56" s="60"/>
      <c r="Q56" s="61"/>
      <c r="R56" s="61"/>
      <c r="T56" s="60"/>
      <c r="U56" s="60"/>
      <c r="V56" s="60"/>
      <c r="W56" s="60"/>
      <c r="Y56" s="60"/>
      <c r="Z56" s="60"/>
      <c r="AA56" s="60"/>
      <c r="AB56" s="60"/>
      <c r="AD56" s="60"/>
      <c r="AE56" s="61"/>
      <c r="AF56" s="60"/>
      <c r="AG56" s="60"/>
      <c r="AI56" s="108"/>
      <c r="AJ56" s="108"/>
      <c r="AK56" s="63"/>
      <c r="AL56" s="109"/>
      <c r="AM56" s="109"/>
    </row>
    <row r="57" spans="1:39" x14ac:dyDescent="0.25">
      <c r="A57" s="6" t="s">
        <v>33</v>
      </c>
      <c r="B57" s="6" t="s">
        <v>34</v>
      </c>
      <c r="C57" s="6"/>
      <c r="D57" s="6"/>
      <c r="E57" s="6"/>
      <c r="F57" s="7"/>
      <c r="G57" s="7"/>
      <c r="H57" s="7"/>
      <c r="I57" s="8"/>
      <c r="J57" s="7"/>
      <c r="K57" s="7"/>
      <c r="L57" s="7"/>
      <c r="M57" s="7"/>
      <c r="N57" s="8"/>
      <c r="O57" s="7"/>
      <c r="P57" s="7"/>
      <c r="Q57" s="7"/>
      <c r="R57" s="7"/>
      <c r="T57" s="7"/>
      <c r="U57" s="7"/>
      <c r="V57" s="100"/>
      <c r="W57" s="100"/>
      <c r="Y57" s="7"/>
      <c r="Z57" s="7"/>
      <c r="AA57" s="100"/>
      <c r="AB57" s="100"/>
      <c r="AD57" s="7"/>
      <c r="AE57" s="7"/>
      <c r="AF57" s="100"/>
      <c r="AG57" s="100"/>
      <c r="AI57" s="104"/>
      <c r="AJ57" s="104"/>
      <c r="AK57" s="104"/>
    </row>
    <row r="58" spans="1:39" x14ac:dyDescent="0.25">
      <c r="A58" s="9">
        <v>43</v>
      </c>
      <c r="B58" s="6" t="s">
        <v>41</v>
      </c>
      <c r="C58" s="6"/>
      <c r="D58" s="6"/>
      <c r="E58" s="6"/>
      <c r="F58" s="7"/>
      <c r="G58" s="7"/>
      <c r="H58" s="7"/>
      <c r="I58" s="8"/>
      <c r="J58" s="7"/>
      <c r="K58" s="7"/>
      <c r="L58" s="7"/>
      <c r="M58" s="7"/>
      <c r="N58" s="8"/>
      <c r="O58" s="7"/>
      <c r="P58" s="7"/>
      <c r="Q58" s="7"/>
      <c r="R58" s="7"/>
      <c r="T58" s="7"/>
      <c r="U58" s="7"/>
      <c r="V58" s="7"/>
      <c r="W58" s="7"/>
      <c r="Y58" s="7"/>
      <c r="Z58" s="7"/>
      <c r="AA58" s="7"/>
      <c r="AB58" s="7"/>
      <c r="AD58" s="7"/>
      <c r="AE58" s="7"/>
      <c r="AF58" s="7"/>
      <c r="AG58" s="7"/>
      <c r="AI58" s="104"/>
      <c r="AJ58" s="104"/>
      <c r="AK58" s="104"/>
    </row>
    <row r="59" spans="1:39" s="11" customFormat="1" ht="15" customHeight="1" x14ac:dyDescent="0.25">
      <c r="A59" s="193" t="s">
        <v>2</v>
      </c>
      <c r="B59" s="193" t="s">
        <v>3</v>
      </c>
      <c r="C59" s="233" t="s">
        <v>95</v>
      </c>
      <c r="D59" s="197" t="s">
        <v>68</v>
      </c>
      <c r="E59" s="233" t="s">
        <v>88</v>
      </c>
      <c r="F59" s="193" t="s">
        <v>19</v>
      </c>
      <c r="G59" s="235" t="s">
        <v>100</v>
      </c>
      <c r="H59" s="235" t="s">
        <v>122</v>
      </c>
      <c r="I59" s="10"/>
      <c r="J59" s="193">
        <v>2016</v>
      </c>
      <c r="K59" s="193"/>
      <c r="L59" s="193"/>
      <c r="M59" s="193"/>
      <c r="N59" s="10"/>
      <c r="O59" s="193">
        <v>2017</v>
      </c>
      <c r="P59" s="193"/>
      <c r="Q59" s="193"/>
      <c r="R59" s="193"/>
      <c r="T59" s="193">
        <v>2018</v>
      </c>
      <c r="U59" s="193"/>
      <c r="V59" s="193"/>
      <c r="W59" s="193"/>
      <c r="Y59" s="193">
        <v>2019</v>
      </c>
      <c r="Z59" s="193"/>
      <c r="AA59" s="193"/>
      <c r="AB59" s="193"/>
      <c r="AD59" s="214">
        <v>2020</v>
      </c>
      <c r="AE59" s="215"/>
      <c r="AF59" s="215"/>
      <c r="AG59" s="215"/>
      <c r="AI59" s="246" t="s">
        <v>20</v>
      </c>
      <c r="AJ59" s="247"/>
      <c r="AK59" s="247"/>
      <c r="AL59" s="247"/>
      <c r="AM59" s="109"/>
    </row>
    <row r="60" spans="1:39" s="11" customFormat="1" ht="16.5" customHeight="1" x14ac:dyDescent="0.25">
      <c r="A60" s="193"/>
      <c r="B60" s="193"/>
      <c r="C60" s="201"/>
      <c r="D60" s="198"/>
      <c r="E60" s="201"/>
      <c r="F60" s="193"/>
      <c r="G60" s="235"/>
      <c r="H60" s="235"/>
      <c r="I60" s="10"/>
      <c r="J60" s="192" t="s">
        <v>4</v>
      </c>
      <c r="K60" s="192"/>
      <c r="L60" s="192" t="s">
        <v>62</v>
      </c>
      <c r="M60" s="192"/>
      <c r="N60" s="10"/>
      <c r="O60" s="192" t="s">
        <v>6</v>
      </c>
      <c r="P60" s="192"/>
      <c r="Q60" s="192" t="s">
        <v>8</v>
      </c>
      <c r="R60" s="192"/>
      <c r="T60" s="192" t="s">
        <v>7</v>
      </c>
      <c r="U60" s="192"/>
      <c r="V60" s="192" t="s">
        <v>8</v>
      </c>
      <c r="W60" s="192"/>
      <c r="Y60" s="192" t="s">
        <v>7</v>
      </c>
      <c r="Z60" s="192"/>
      <c r="AA60" s="192" t="s">
        <v>8</v>
      </c>
      <c r="AB60" s="192"/>
      <c r="AD60" s="192" t="s">
        <v>7</v>
      </c>
      <c r="AE60" s="192"/>
      <c r="AF60" s="192" t="s">
        <v>8</v>
      </c>
      <c r="AG60" s="192"/>
      <c r="AI60" s="248" t="s">
        <v>6</v>
      </c>
      <c r="AJ60" s="248" t="s">
        <v>67</v>
      </c>
      <c r="AK60" s="248" t="s">
        <v>8</v>
      </c>
      <c r="AL60" s="248" t="s">
        <v>5</v>
      </c>
      <c r="AM60" s="109"/>
    </row>
    <row r="61" spans="1:39" s="11" customFormat="1" ht="33" x14ac:dyDescent="0.25">
      <c r="A61" s="193"/>
      <c r="B61" s="193"/>
      <c r="C61" s="234"/>
      <c r="D61" s="199"/>
      <c r="E61" s="234"/>
      <c r="F61" s="193"/>
      <c r="G61" s="235"/>
      <c r="H61" s="235"/>
      <c r="I61" s="12"/>
      <c r="J61" s="65" t="s">
        <v>60</v>
      </c>
      <c r="K61" s="179" t="s">
        <v>61</v>
      </c>
      <c r="L61" s="65" t="s">
        <v>63</v>
      </c>
      <c r="M61" s="179" t="s">
        <v>64</v>
      </c>
      <c r="N61" s="12"/>
      <c r="O61" s="65" t="s">
        <v>60</v>
      </c>
      <c r="P61" s="179" t="s">
        <v>61</v>
      </c>
      <c r="Q61" s="65" t="s">
        <v>63</v>
      </c>
      <c r="R61" s="179" t="s">
        <v>64</v>
      </c>
      <c r="T61" s="65" t="s">
        <v>60</v>
      </c>
      <c r="U61" s="179" t="s">
        <v>61</v>
      </c>
      <c r="V61" s="65" t="s">
        <v>63</v>
      </c>
      <c r="W61" s="179" t="s">
        <v>64</v>
      </c>
      <c r="Y61" s="179" t="s">
        <v>60</v>
      </c>
      <c r="Z61" s="179" t="s">
        <v>61</v>
      </c>
      <c r="AA61" s="179" t="s">
        <v>65</v>
      </c>
      <c r="AB61" s="179" t="s">
        <v>64</v>
      </c>
      <c r="AD61" s="179" t="s">
        <v>60</v>
      </c>
      <c r="AE61" s="179" t="s">
        <v>61</v>
      </c>
      <c r="AF61" s="179" t="s">
        <v>65</v>
      </c>
      <c r="AG61" s="179" t="s">
        <v>64</v>
      </c>
      <c r="AI61" s="249"/>
      <c r="AJ61" s="249"/>
      <c r="AK61" s="249"/>
      <c r="AL61" s="249"/>
      <c r="AM61" s="109"/>
    </row>
    <row r="62" spans="1:39" ht="110.25" customHeight="1" x14ac:dyDescent="0.25">
      <c r="A62" s="228" t="s">
        <v>40</v>
      </c>
      <c r="B62" s="209" t="s">
        <v>13</v>
      </c>
      <c r="C62" s="209" t="s">
        <v>99</v>
      </c>
      <c r="D62" s="209" t="s">
        <v>74</v>
      </c>
      <c r="E62" s="237" t="s">
        <v>132</v>
      </c>
      <c r="F62" s="38" t="s">
        <v>154</v>
      </c>
      <c r="G62" s="38" t="s">
        <v>116</v>
      </c>
      <c r="H62" s="38" t="s">
        <v>126</v>
      </c>
      <c r="I62" s="14"/>
      <c r="J62" s="26">
        <v>1</v>
      </c>
      <c r="K62" s="154">
        <v>1</v>
      </c>
      <c r="L62" s="155">
        <v>79.868080000000006</v>
      </c>
      <c r="M62" s="156">
        <v>79.868080000000006</v>
      </c>
      <c r="N62" s="23"/>
      <c r="O62" s="26">
        <v>1</v>
      </c>
      <c r="P62" s="149">
        <v>1</v>
      </c>
      <c r="Q62" s="155">
        <v>1390.5904169999999</v>
      </c>
      <c r="R62" s="155">
        <v>1381.3593840000001</v>
      </c>
      <c r="S62" s="112"/>
      <c r="T62" s="144">
        <v>1</v>
      </c>
      <c r="U62" s="145">
        <v>0.99999999999999978</v>
      </c>
      <c r="V62" s="146">
        <v>2333.6725929999998</v>
      </c>
      <c r="W62" s="146">
        <v>2327.2133119999999</v>
      </c>
      <c r="X62" s="113"/>
      <c r="Y62" s="144">
        <v>1</v>
      </c>
      <c r="Z62" s="145">
        <v>1.0000000000000002</v>
      </c>
      <c r="AA62" s="142">
        <v>1171.935774</v>
      </c>
      <c r="AB62" s="142">
        <v>1171.935774</v>
      </c>
      <c r="AC62" s="113"/>
      <c r="AD62" s="163">
        <v>1</v>
      </c>
      <c r="AE62" s="95">
        <v>0.97328584149599295</v>
      </c>
      <c r="AF62" s="142">
        <v>1386.52396</v>
      </c>
      <c r="AG62" s="142">
        <v>699.32277099999999</v>
      </c>
      <c r="AH62" s="112"/>
      <c r="AI62" s="125">
        <v>1</v>
      </c>
      <c r="AJ62" s="162">
        <f>(K62+P62+U62+Z62+AE62)/5</f>
        <v>0.99465716829919848</v>
      </c>
      <c r="AK62" s="66">
        <f>L62+Q62+V62+AA62+AF62</f>
        <v>6362.5908240000008</v>
      </c>
      <c r="AL62" s="66">
        <f>M62+R62+W62+AB62+AG62</f>
        <v>5659.6993210000001</v>
      </c>
    </row>
    <row r="63" spans="1:39" ht="110.25" customHeight="1" x14ac:dyDescent="0.25">
      <c r="A63" s="250"/>
      <c r="B63" s="210"/>
      <c r="C63" s="210"/>
      <c r="D63" s="210"/>
      <c r="E63" s="238"/>
      <c r="F63" s="38" t="s">
        <v>155</v>
      </c>
      <c r="G63" s="38" t="s">
        <v>117</v>
      </c>
      <c r="H63" s="38" t="s">
        <v>125</v>
      </c>
      <c r="I63" s="14"/>
      <c r="J63" s="26">
        <v>1</v>
      </c>
      <c r="K63" s="95">
        <v>1</v>
      </c>
      <c r="L63" s="157">
        <v>2471.2683010000001</v>
      </c>
      <c r="M63" s="156">
        <v>2397.7366740000002</v>
      </c>
      <c r="N63" s="23"/>
      <c r="O63" s="26">
        <v>1</v>
      </c>
      <c r="P63" s="151">
        <v>0.99390000000000001</v>
      </c>
      <c r="Q63" s="155">
        <v>5900.5469130000001</v>
      </c>
      <c r="R63" s="155">
        <v>5574.7518339999997</v>
      </c>
      <c r="S63" s="112"/>
      <c r="T63" s="144">
        <v>1</v>
      </c>
      <c r="U63" s="145">
        <v>1</v>
      </c>
      <c r="V63" s="146">
        <v>3979.2984070000002</v>
      </c>
      <c r="W63" s="146">
        <v>3979.2062500000002</v>
      </c>
      <c r="X63" s="113"/>
      <c r="Y63" s="144">
        <v>1</v>
      </c>
      <c r="Z63" s="145">
        <v>0.99375714285714289</v>
      </c>
      <c r="AA63" s="142">
        <v>6408.1685740000003</v>
      </c>
      <c r="AB63" s="142">
        <v>6407.444281</v>
      </c>
      <c r="AC63" s="113"/>
      <c r="AD63" s="163">
        <v>1</v>
      </c>
      <c r="AE63" s="95">
        <v>0.70419193250724998</v>
      </c>
      <c r="AF63" s="142">
        <v>6507.2980399999997</v>
      </c>
      <c r="AG63" s="142">
        <v>2936.086601</v>
      </c>
      <c r="AH63" s="112"/>
      <c r="AI63" s="125">
        <v>1</v>
      </c>
      <c r="AJ63" s="162">
        <f>(K63+P63+U63+Z63+AE63)/5</f>
        <v>0.93836981507287864</v>
      </c>
      <c r="AK63" s="66">
        <f t="shared" ref="AK63:AL64" si="19">L63+Q63+V63+AA63+AF63</f>
        <v>25266.580235000001</v>
      </c>
      <c r="AL63" s="66">
        <f t="shared" si="19"/>
        <v>21295.225640000001</v>
      </c>
    </row>
    <row r="64" spans="1:39" ht="51" x14ac:dyDescent="0.25">
      <c r="A64" s="229"/>
      <c r="B64" s="211"/>
      <c r="C64" s="211"/>
      <c r="D64" s="211"/>
      <c r="E64" s="239"/>
      <c r="F64" s="38" t="s">
        <v>156</v>
      </c>
      <c r="G64" s="38" t="s">
        <v>131</v>
      </c>
      <c r="H64" s="38" t="s">
        <v>133</v>
      </c>
      <c r="I64" s="14"/>
      <c r="J64" s="26"/>
      <c r="K64" s="95"/>
      <c r="L64" s="157"/>
      <c r="M64" s="156"/>
      <c r="N64" s="23"/>
      <c r="O64" s="26"/>
      <c r="P64" s="151"/>
      <c r="Q64" s="155"/>
      <c r="R64" s="155"/>
      <c r="S64" s="112"/>
      <c r="T64" s="144"/>
      <c r="U64" s="145"/>
      <c r="V64" s="146"/>
      <c r="W64" s="146"/>
      <c r="X64" s="113"/>
      <c r="Y64" s="144">
        <v>1</v>
      </c>
      <c r="Z64" s="145">
        <v>1</v>
      </c>
      <c r="AA64" s="142">
        <v>5.1267620000000003</v>
      </c>
      <c r="AB64" s="142">
        <v>5.1267620000000003</v>
      </c>
      <c r="AC64" s="113"/>
      <c r="AD64" s="163"/>
      <c r="AE64" s="67"/>
      <c r="AF64" s="142"/>
      <c r="AG64" s="142"/>
      <c r="AH64" s="112"/>
      <c r="AI64" s="125">
        <v>1</v>
      </c>
      <c r="AJ64" s="125">
        <v>1</v>
      </c>
      <c r="AK64" s="66">
        <f t="shared" si="19"/>
        <v>5.1267620000000003</v>
      </c>
      <c r="AL64" s="66">
        <f t="shared" si="19"/>
        <v>5.1267620000000003</v>
      </c>
    </row>
    <row r="65" spans="1:39" s="6" customFormat="1" ht="15.75" x14ac:dyDescent="0.25">
      <c r="A65" s="55"/>
      <c r="B65" s="56" t="s">
        <v>58</v>
      </c>
      <c r="C65" s="56"/>
      <c r="D65" s="56"/>
      <c r="E65" s="56"/>
      <c r="F65" s="46"/>
      <c r="G65" s="46"/>
      <c r="H65" s="59"/>
      <c r="I65" s="41"/>
      <c r="J65" s="42"/>
      <c r="K65" s="42"/>
      <c r="L65" s="43">
        <v>2551.1363810000003</v>
      </c>
      <c r="M65" s="43">
        <v>2477.6047540000004</v>
      </c>
      <c r="N65" s="54"/>
      <c r="O65" s="42"/>
      <c r="P65" s="42"/>
      <c r="Q65" s="43">
        <v>7291.1373299999996</v>
      </c>
      <c r="R65" s="43">
        <v>6956.111218</v>
      </c>
      <c r="T65" s="42"/>
      <c r="U65" s="42"/>
      <c r="V65" s="43">
        <v>6312.9709999999995</v>
      </c>
      <c r="W65" s="43">
        <v>6306.419562</v>
      </c>
      <c r="X65" s="164"/>
      <c r="Y65" s="42"/>
      <c r="Z65" s="42"/>
      <c r="AA65" s="43">
        <v>7585.2311100000006</v>
      </c>
      <c r="AB65" s="43">
        <v>7584.5068169999995</v>
      </c>
      <c r="AC65" s="164"/>
      <c r="AD65" s="42"/>
      <c r="AE65" s="43"/>
      <c r="AF65" s="43">
        <f>SUM(AF62:AF64)</f>
        <v>7893.8220000000001</v>
      </c>
      <c r="AG65" s="43">
        <f>SUM(AG62:AG64)</f>
        <v>3635.4093720000001</v>
      </c>
      <c r="AI65" s="105"/>
      <c r="AJ65" s="105"/>
      <c r="AK65" s="68">
        <f>SUM(AK62:AK64)</f>
        <v>31634.297821</v>
      </c>
      <c r="AL65" s="68">
        <f>SUM(AL62:AL64)</f>
        <v>26960.051723</v>
      </c>
      <c r="AM65" s="109"/>
    </row>
    <row r="66" spans="1:39" s="6" customFormat="1" ht="15.75" x14ac:dyDescent="0.25">
      <c r="A66" s="57"/>
      <c r="B66" s="58"/>
      <c r="C66" s="58"/>
      <c r="D66" s="58"/>
      <c r="E66" s="58"/>
      <c r="F66" s="59"/>
      <c r="G66" s="59"/>
      <c r="H66" s="59"/>
      <c r="I66" s="41"/>
      <c r="J66" s="60"/>
      <c r="K66" s="60"/>
      <c r="L66" s="61"/>
      <c r="M66" s="61"/>
      <c r="N66" s="44"/>
      <c r="O66" s="60"/>
      <c r="P66" s="60"/>
      <c r="Q66" s="61"/>
      <c r="R66" s="61"/>
      <c r="T66" s="61"/>
      <c r="U66" s="61"/>
      <c r="V66" s="61"/>
      <c r="W66" s="61"/>
      <c r="Y66" s="61"/>
      <c r="Z66" s="61"/>
      <c r="AA66" s="61"/>
      <c r="AB66" s="61"/>
      <c r="AD66" s="60"/>
      <c r="AE66" s="61"/>
      <c r="AF66" s="61"/>
      <c r="AG66" s="61"/>
      <c r="AI66" s="108"/>
      <c r="AJ66" s="108"/>
      <c r="AK66" s="63"/>
      <c r="AL66" s="109"/>
      <c r="AM66" s="109"/>
    </row>
    <row r="67" spans="1:39" x14ac:dyDescent="0.25">
      <c r="A67" s="6" t="s">
        <v>33</v>
      </c>
      <c r="B67" s="6" t="s">
        <v>34</v>
      </c>
      <c r="C67" s="6"/>
      <c r="D67" s="6"/>
      <c r="E67" s="6"/>
      <c r="F67" s="7"/>
      <c r="G67" s="7"/>
      <c r="H67" s="7"/>
      <c r="I67" s="8"/>
      <c r="J67" s="7"/>
      <c r="K67" s="7"/>
      <c r="L67" s="7"/>
      <c r="M67" s="7"/>
      <c r="N67" s="8"/>
      <c r="O67" s="7"/>
      <c r="P67" s="7"/>
      <c r="Q67" s="7"/>
      <c r="R67" s="7"/>
      <c r="T67" s="7"/>
      <c r="U67" s="7"/>
      <c r="V67" s="7"/>
      <c r="W67" s="7"/>
      <c r="Y67" s="7"/>
      <c r="Z67" s="7"/>
      <c r="AA67" s="7"/>
      <c r="AB67" s="7"/>
      <c r="AD67" s="7"/>
      <c r="AE67" s="7"/>
      <c r="AF67" s="7"/>
      <c r="AG67" s="7"/>
      <c r="AI67" s="104"/>
      <c r="AJ67" s="104"/>
      <c r="AK67" s="104"/>
    </row>
    <row r="68" spans="1:39" x14ac:dyDescent="0.25">
      <c r="A68" s="9">
        <v>44</v>
      </c>
      <c r="B68" s="6" t="s">
        <v>44</v>
      </c>
      <c r="C68" s="6"/>
      <c r="D68" s="6"/>
      <c r="E68" s="6"/>
      <c r="F68" s="7"/>
      <c r="G68" s="7"/>
      <c r="H68" s="7"/>
      <c r="I68" s="8"/>
      <c r="J68" s="7"/>
      <c r="K68" s="7"/>
      <c r="L68" s="7"/>
      <c r="M68" s="7"/>
      <c r="N68" s="8"/>
      <c r="O68" s="7"/>
      <c r="P68" s="7"/>
      <c r="Q68" s="7"/>
      <c r="R68" s="7"/>
      <c r="T68" s="7"/>
      <c r="U68" s="7"/>
      <c r="V68" s="7"/>
      <c r="W68" s="7"/>
      <c r="Y68" s="7"/>
      <c r="Z68" s="7"/>
      <c r="AA68" s="7"/>
      <c r="AB68" s="7"/>
      <c r="AD68" s="7"/>
      <c r="AE68" s="7"/>
      <c r="AF68" s="7"/>
      <c r="AG68" s="7"/>
      <c r="AI68" s="104"/>
      <c r="AJ68" s="104"/>
      <c r="AK68" s="104"/>
    </row>
    <row r="69" spans="1:39" s="11" customFormat="1" ht="15" customHeight="1" x14ac:dyDescent="0.25">
      <c r="A69" s="193" t="s">
        <v>2</v>
      </c>
      <c r="B69" s="193" t="s">
        <v>3</v>
      </c>
      <c r="C69" s="233" t="s">
        <v>95</v>
      </c>
      <c r="D69" s="197" t="s">
        <v>68</v>
      </c>
      <c r="E69" s="233" t="s">
        <v>88</v>
      </c>
      <c r="F69" s="193" t="s">
        <v>19</v>
      </c>
      <c r="G69" s="235" t="s">
        <v>100</v>
      </c>
      <c r="H69" s="235" t="s">
        <v>122</v>
      </c>
      <c r="I69" s="10"/>
      <c r="J69" s="193">
        <v>2016</v>
      </c>
      <c r="K69" s="193"/>
      <c r="L69" s="193"/>
      <c r="M69" s="193"/>
      <c r="N69" s="10"/>
      <c r="O69" s="193">
        <v>2017</v>
      </c>
      <c r="P69" s="193"/>
      <c r="Q69" s="193"/>
      <c r="R69" s="193"/>
      <c r="T69" s="193">
        <v>2018</v>
      </c>
      <c r="U69" s="193"/>
      <c r="V69" s="193"/>
      <c r="W69" s="193"/>
      <c r="Y69" s="193">
        <v>2019</v>
      </c>
      <c r="Z69" s="193"/>
      <c r="AA69" s="193"/>
      <c r="AB69" s="193"/>
      <c r="AD69" s="214">
        <v>2020</v>
      </c>
      <c r="AE69" s="215"/>
      <c r="AF69" s="215"/>
      <c r="AG69" s="215"/>
      <c r="AI69" s="246" t="s">
        <v>20</v>
      </c>
      <c r="AJ69" s="247"/>
      <c r="AK69" s="247"/>
      <c r="AL69" s="247"/>
      <c r="AM69" s="109"/>
    </row>
    <row r="70" spans="1:39" s="11" customFormat="1" ht="16.5" customHeight="1" x14ac:dyDescent="0.25">
      <c r="A70" s="193"/>
      <c r="B70" s="193"/>
      <c r="C70" s="201"/>
      <c r="D70" s="198"/>
      <c r="E70" s="201"/>
      <c r="F70" s="193"/>
      <c r="G70" s="235"/>
      <c r="H70" s="235"/>
      <c r="I70" s="10"/>
      <c r="J70" s="192" t="s">
        <v>4</v>
      </c>
      <c r="K70" s="192"/>
      <c r="L70" s="192" t="s">
        <v>62</v>
      </c>
      <c r="M70" s="192"/>
      <c r="N70" s="10"/>
      <c r="O70" s="192" t="s">
        <v>6</v>
      </c>
      <c r="P70" s="192"/>
      <c r="Q70" s="192" t="s">
        <v>8</v>
      </c>
      <c r="R70" s="192"/>
      <c r="T70" s="192" t="s">
        <v>7</v>
      </c>
      <c r="U70" s="192"/>
      <c r="V70" s="192" t="s">
        <v>8</v>
      </c>
      <c r="W70" s="192"/>
      <c r="Y70" s="192" t="s">
        <v>7</v>
      </c>
      <c r="Z70" s="192"/>
      <c r="AA70" s="192" t="s">
        <v>8</v>
      </c>
      <c r="AB70" s="192"/>
      <c r="AD70" s="192" t="s">
        <v>7</v>
      </c>
      <c r="AE70" s="192"/>
      <c r="AF70" s="192" t="s">
        <v>8</v>
      </c>
      <c r="AG70" s="192"/>
      <c r="AI70" s="248" t="s">
        <v>6</v>
      </c>
      <c r="AJ70" s="248" t="s">
        <v>67</v>
      </c>
      <c r="AK70" s="248" t="s">
        <v>8</v>
      </c>
      <c r="AL70" s="248" t="s">
        <v>5</v>
      </c>
      <c r="AM70" s="109"/>
    </row>
    <row r="71" spans="1:39" s="11" customFormat="1" ht="33" x14ac:dyDescent="0.25">
      <c r="A71" s="193"/>
      <c r="B71" s="193"/>
      <c r="C71" s="234"/>
      <c r="D71" s="199"/>
      <c r="E71" s="234"/>
      <c r="F71" s="193"/>
      <c r="G71" s="235"/>
      <c r="H71" s="235"/>
      <c r="I71" s="12"/>
      <c r="J71" s="65" t="s">
        <v>60</v>
      </c>
      <c r="K71" s="179" t="s">
        <v>61</v>
      </c>
      <c r="L71" s="65" t="s">
        <v>63</v>
      </c>
      <c r="M71" s="179" t="s">
        <v>64</v>
      </c>
      <c r="N71" s="12"/>
      <c r="O71" s="65" t="s">
        <v>60</v>
      </c>
      <c r="P71" s="179" t="s">
        <v>61</v>
      </c>
      <c r="Q71" s="65" t="s">
        <v>63</v>
      </c>
      <c r="R71" s="179" t="s">
        <v>64</v>
      </c>
      <c r="T71" s="65" t="s">
        <v>60</v>
      </c>
      <c r="U71" s="179" t="s">
        <v>61</v>
      </c>
      <c r="V71" s="65" t="s">
        <v>63</v>
      </c>
      <c r="W71" s="179" t="s">
        <v>64</v>
      </c>
      <c r="Y71" s="179" t="s">
        <v>60</v>
      </c>
      <c r="Z71" s="179" t="s">
        <v>61</v>
      </c>
      <c r="AA71" s="179" t="s">
        <v>65</v>
      </c>
      <c r="AB71" s="179" t="s">
        <v>64</v>
      </c>
      <c r="AD71" s="179" t="s">
        <v>60</v>
      </c>
      <c r="AE71" s="179" t="s">
        <v>61</v>
      </c>
      <c r="AF71" s="179" t="s">
        <v>65</v>
      </c>
      <c r="AG71" s="179" t="s">
        <v>64</v>
      </c>
      <c r="AI71" s="249"/>
      <c r="AJ71" s="249"/>
      <c r="AK71" s="249"/>
      <c r="AL71" s="249"/>
      <c r="AM71" s="109"/>
    </row>
    <row r="72" spans="1:39" ht="180" x14ac:dyDescent="0.25">
      <c r="A72" s="39" t="s">
        <v>45</v>
      </c>
      <c r="B72" s="24" t="s">
        <v>46</v>
      </c>
      <c r="C72" s="24" t="s">
        <v>99</v>
      </c>
      <c r="D72" s="24" t="s">
        <v>75</v>
      </c>
      <c r="E72" s="24" t="s">
        <v>92</v>
      </c>
      <c r="F72" s="38" t="s">
        <v>47</v>
      </c>
      <c r="G72" s="38" t="s">
        <v>118</v>
      </c>
      <c r="H72" s="38" t="s">
        <v>127</v>
      </c>
      <c r="I72" s="14"/>
      <c r="J72" s="26">
        <v>1</v>
      </c>
      <c r="K72" s="151">
        <v>0.84</v>
      </c>
      <c r="L72" s="29">
        <v>1074.2237210000001</v>
      </c>
      <c r="M72" s="29">
        <v>1072.8383200000001</v>
      </c>
      <c r="N72" s="23"/>
      <c r="O72" s="26">
        <v>1</v>
      </c>
      <c r="P72" s="151">
        <v>0.96499999999999997</v>
      </c>
      <c r="Q72" s="29">
        <v>2972.9319999999998</v>
      </c>
      <c r="R72" s="29">
        <v>2969.6684799999998</v>
      </c>
      <c r="S72" s="112"/>
      <c r="T72" s="140">
        <v>1</v>
      </c>
      <c r="U72" s="147">
        <v>0.999</v>
      </c>
      <c r="V72" s="31">
        <v>5169.3190000000004</v>
      </c>
      <c r="W72" s="29">
        <v>3510.321966</v>
      </c>
      <c r="X72" s="113"/>
      <c r="Y72" s="140">
        <v>1</v>
      </c>
      <c r="Z72" s="147">
        <v>0.93300000000000005</v>
      </c>
      <c r="AA72" s="171">
        <v>3345.877395</v>
      </c>
      <c r="AB72" s="29">
        <v>2950.3696209999998</v>
      </c>
      <c r="AC72" s="113"/>
      <c r="AD72" s="163">
        <v>1</v>
      </c>
      <c r="AE72" s="95">
        <v>0.83673469387755095</v>
      </c>
      <c r="AF72" s="142">
        <v>3800</v>
      </c>
      <c r="AG72" s="142">
        <v>1481.858152</v>
      </c>
      <c r="AH72" s="112"/>
      <c r="AI72" s="125">
        <v>1</v>
      </c>
      <c r="AJ72" s="162">
        <f>(K72+P72+U72+Z72+AE72)/5</f>
        <v>0.91474693877551017</v>
      </c>
      <c r="AK72" s="66">
        <f>L72+Q72+V72+AA72+AF72</f>
        <v>16362.352116</v>
      </c>
      <c r="AL72" s="66">
        <f>M72+R72+W72+AB72+AG72</f>
        <v>11985.056539000001</v>
      </c>
    </row>
    <row r="73" spans="1:39" s="6" customFormat="1" ht="15.75" x14ac:dyDescent="0.25">
      <c r="A73" s="55"/>
      <c r="B73" s="56" t="s">
        <v>59</v>
      </c>
      <c r="C73" s="56"/>
      <c r="D73" s="56"/>
      <c r="E73" s="56"/>
      <c r="F73" s="46"/>
      <c r="G73" s="46"/>
      <c r="H73" s="59"/>
      <c r="I73" s="41"/>
      <c r="J73" s="42"/>
      <c r="K73" s="42"/>
      <c r="L73" s="43">
        <v>1074.2237210000001</v>
      </c>
      <c r="M73" s="43">
        <v>1072.8383200000001</v>
      </c>
      <c r="N73" s="54"/>
      <c r="O73" s="42"/>
      <c r="P73" s="42"/>
      <c r="Q73" s="43">
        <v>2972.9319999999998</v>
      </c>
      <c r="R73" s="43">
        <v>2969.6684799999998</v>
      </c>
      <c r="T73" s="42"/>
      <c r="U73" s="42"/>
      <c r="V73" s="43">
        <v>5169.3190000000004</v>
      </c>
      <c r="W73" s="43">
        <v>3510.321966</v>
      </c>
      <c r="X73" s="164"/>
      <c r="Y73" s="42"/>
      <c r="Z73" s="42"/>
      <c r="AA73" s="43">
        <v>3345.877395</v>
      </c>
      <c r="AB73" s="43">
        <v>2950.3696209999998</v>
      </c>
      <c r="AC73" s="164"/>
      <c r="AD73" s="42"/>
      <c r="AE73" s="43"/>
      <c r="AF73" s="43">
        <f>SUM(AF72)</f>
        <v>3800</v>
      </c>
      <c r="AG73" s="43">
        <f>SUM(AG72)</f>
        <v>1481.858152</v>
      </c>
      <c r="AI73" s="105"/>
      <c r="AJ73" s="105"/>
      <c r="AK73" s="68">
        <f>SUM(AK72)</f>
        <v>16362.352116</v>
      </c>
      <c r="AL73" s="68">
        <f>SUM(AL72)</f>
        <v>11985.056539000001</v>
      </c>
      <c r="AM73" s="109"/>
    </row>
    <row r="74" spans="1:39" x14ac:dyDescent="0.25">
      <c r="J74" s="112"/>
      <c r="K74" s="112"/>
      <c r="L74" s="112"/>
      <c r="M74" s="112"/>
      <c r="N74" s="158"/>
      <c r="O74" s="112"/>
      <c r="P74" s="112"/>
      <c r="Q74" s="112"/>
      <c r="R74" s="112"/>
      <c r="W74" s="112"/>
      <c r="X74" s="112"/>
      <c r="AB74" s="112"/>
      <c r="AC74" s="112"/>
      <c r="AD74" s="112"/>
      <c r="AG74" s="112"/>
    </row>
    <row r="75" spans="1:39" x14ac:dyDescent="0.25">
      <c r="W75" s="112"/>
      <c r="X75" s="112"/>
      <c r="AB75" s="112"/>
      <c r="AC75" s="112"/>
      <c r="AD75" s="112"/>
      <c r="AF75" s="93"/>
      <c r="AG75" s="93"/>
    </row>
  </sheetData>
  <mergeCells count="179">
    <mergeCell ref="AI69:AL69"/>
    <mergeCell ref="F69:F71"/>
    <mergeCell ref="G69:G71"/>
    <mergeCell ref="H69:H71"/>
    <mergeCell ref="J69:M69"/>
    <mergeCell ref="O69:R69"/>
    <mergeCell ref="T69:W69"/>
    <mergeCell ref="J70:K70"/>
    <mergeCell ref="L70:M70"/>
    <mergeCell ref="O70:P70"/>
    <mergeCell ref="Q70:R70"/>
    <mergeCell ref="AI70:AI71"/>
    <mergeCell ref="AJ70:AJ71"/>
    <mergeCell ref="AK70:AK71"/>
    <mergeCell ref="AL70:AL71"/>
    <mergeCell ref="T70:U70"/>
    <mergeCell ref="V70:W70"/>
    <mergeCell ref="Y70:Z70"/>
    <mergeCell ref="AA70:AB70"/>
    <mergeCell ref="AD70:AE70"/>
    <mergeCell ref="AF70:AG70"/>
    <mergeCell ref="D69:D71"/>
    <mergeCell ref="E69:E71"/>
    <mergeCell ref="E62:E64"/>
    <mergeCell ref="A62:A64"/>
    <mergeCell ref="B62:B64"/>
    <mergeCell ref="C62:C64"/>
    <mergeCell ref="D62:D64"/>
    <mergeCell ref="Y69:AB69"/>
    <mergeCell ref="AD69:AG69"/>
    <mergeCell ref="A69:A71"/>
    <mergeCell ref="B69:B71"/>
    <mergeCell ref="C69:C71"/>
    <mergeCell ref="Y59:AB59"/>
    <mergeCell ref="AD59:AG59"/>
    <mergeCell ref="AI59:AL59"/>
    <mergeCell ref="F59:F61"/>
    <mergeCell ref="G59:G61"/>
    <mergeCell ref="H59:H61"/>
    <mergeCell ref="J59:M59"/>
    <mergeCell ref="O59:R59"/>
    <mergeCell ref="T59:W59"/>
    <mergeCell ref="J60:K60"/>
    <mergeCell ref="L60:M60"/>
    <mergeCell ref="O60:P60"/>
    <mergeCell ref="Q60:R60"/>
    <mergeCell ref="AI60:AI61"/>
    <mergeCell ref="AJ60:AJ61"/>
    <mergeCell ref="AK60:AK61"/>
    <mergeCell ref="AL60:AL61"/>
    <mergeCell ref="T60:U60"/>
    <mergeCell ref="V60:W60"/>
    <mergeCell ref="Y60:Z60"/>
    <mergeCell ref="AA60:AB60"/>
    <mergeCell ref="AD60:AE60"/>
    <mergeCell ref="AF60:AG60"/>
    <mergeCell ref="E53:E54"/>
    <mergeCell ref="A53:A54"/>
    <mergeCell ref="B53:B54"/>
    <mergeCell ref="C53:C54"/>
    <mergeCell ref="D53:D54"/>
    <mergeCell ref="A59:A61"/>
    <mergeCell ref="B59:B61"/>
    <mergeCell ref="C59:C61"/>
    <mergeCell ref="D59:D61"/>
    <mergeCell ref="E59:E61"/>
    <mergeCell ref="V51:W51"/>
    <mergeCell ref="Y51:Z51"/>
    <mergeCell ref="AA51:AB51"/>
    <mergeCell ref="AD51:AE51"/>
    <mergeCell ref="AF51:AG51"/>
    <mergeCell ref="AI51:AI52"/>
    <mergeCell ref="AJ51:AJ52"/>
    <mergeCell ref="AK51:AK52"/>
    <mergeCell ref="D50:D52"/>
    <mergeCell ref="E50:E52"/>
    <mergeCell ref="H41:H43"/>
    <mergeCell ref="A41:A43"/>
    <mergeCell ref="B41:B43"/>
    <mergeCell ref="C41:C43"/>
    <mergeCell ref="D41:D43"/>
    <mergeCell ref="E41:E43"/>
    <mergeCell ref="Y50:AB50"/>
    <mergeCell ref="AD50:AG50"/>
    <mergeCell ref="AI50:AL50"/>
    <mergeCell ref="F50:F52"/>
    <mergeCell ref="G50:G52"/>
    <mergeCell ref="H50:H52"/>
    <mergeCell ref="J50:M50"/>
    <mergeCell ref="O50:R50"/>
    <mergeCell ref="T50:W50"/>
    <mergeCell ref="J51:K51"/>
    <mergeCell ref="L51:M51"/>
    <mergeCell ref="O51:P51"/>
    <mergeCell ref="Q51:R51"/>
    <mergeCell ref="A50:A52"/>
    <mergeCell ref="B50:B52"/>
    <mergeCell ref="C50:C52"/>
    <mergeCell ref="AL51:AL52"/>
    <mergeCell ref="T51:U51"/>
    <mergeCell ref="E31:E34"/>
    <mergeCell ref="H31:H34"/>
    <mergeCell ref="A31:A34"/>
    <mergeCell ref="B31:B34"/>
    <mergeCell ref="C31:C34"/>
    <mergeCell ref="D31:D34"/>
    <mergeCell ref="D36:D39"/>
    <mergeCell ref="E36:E39"/>
    <mergeCell ref="H36:H38"/>
    <mergeCell ref="A36:A39"/>
    <mergeCell ref="B36:B39"/>
    <mergeCell ref="C36:C39"/>
    <mergeCell ref="AI28:AL28"/>
    <mergeCell ref="H28:H30"/>
    <mergeCell ref="J28:M28"/>
    <mergeCell ref="O28:R28"/>
    <mergeCell ref="T28:W28"/>
    <mergeCell ref="Y28:AB28"/>
    <mergeCell ref="AD28:AG28"/>
    <mergeCell ref="Q29:R29"/>
    <mergeCell ref="T29:U29"/>
    <mergeCell ref="V29:W29"/>
    <mergeCell ref="Y29:Z29"/>
    <mergeCell ref="AL29:AL30"/>
    <mergeCell ref="AA29:AB29"/>
    <mergeCell ref="AD29:AE29"/>
    <mergeCell ref="AF29:AG29"/>
    <mergeCell ref="AI29:AI30"/>
    <mergeCell ref="AJ29:AJ30"/>
    <mergeCell ref="AK29:AK30"/>
    <mergeCell ref="J29:K29"/>
    <mergeCell ref="L29:M29"/>
    <mergeCell ref="O29:P29"/>
    <mergeCell ref="B16:B22"/>
    <mergeCell ref="C16:C22"/>
    <mergeCell ref="D16:D22"/>
    <mergeCell ref="E16:E22"/>
    <mergeCell ref="H16:H22"/>
    <mergeCell ref="A16:A22"/>
    <mergeCell ref="B28:B30"/>
    <mergeCell ref="C28:C30"/>
    <mergeCell ref="D28:D30"/>
    <mergeCell ref="E28:E30"/>
    <mergeCell ref="F28:F30"/>
    <mergeCell ref="G28:G30"/>
    <mergeCell ref="A28:A30"/>
    <mergeCell ref="G13:G15"/>
    <mergeCell ref="A13:A15"/>
    <mergeCell ref="AI13:AL13"/>
    <mergeCell ref="H13:H15"/>
    <mergeCell ref="J13:M13"/>
    <mergeCell ref="O13:R13"/>
    <mergeCell ref="T13:W13"/>
    <mergeCell ref="Y13:AB13"/>
    <mergeCell ref="AD13:AG13"/>
    <mergeCell ref="Q14:R14"/>
    <mergeCell ref="T14:U14"/>
    <mergeCell ref="V14:W14"/>
    <mergeCell ref="Y14:Z14"/>
    <mergeCell ref="AL14:AL15"/>
    <mergeCell ref="AA14:AB14"/>
    <mergeCell ref="AD14:AE14"/>
    <mergeCell ref="AF14:AG14"/>
    <mergeCell ref="AI14:AI15"/>
    <mergeCell ref="AJ14:AJ15"/>
    <mergeCell ref="AK14:AK15"/>
    <mergeCell ref="J14:K14"/>
    <mergeCell ref="L14:M14"/>
    <mergeCell ref="O14:P14"/>
    <mergeCell ref="A3:F3"/>
    <mergeCell ref="A4:F4"/>
    <mergeCell ref="A5:F5"/>
    <mergeCell ref="A6:F6"/>
    <mergeCell ref="B10:F10"/>
    <mergeCell ref="B13:B15"/>
    <mergeCell ref="C13:C15"/>
    <mergeCell ref="D13:D15"/>
    <mergeCell ref="E13:E15"/>
    <mergeCell ref="F13:F15"/>
  </mergeCells>
  <pageMargins left="0.70866141732283472" right="0.70866141732283472" top="0.74803149606299213" bottom="0.74803149606299213" header="0.31496062992125984" footer="0.31496062992125984"/>
  <pageSetup paperSize="5" scale="27"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DIFERENCIAS</vt:lpstr>
      <vt:lpstr>SOPORTE REPROGRAMACIÓN $ 2017</vt:lpstr>
      <vt:lpstr>Mayo 2020</vt:lpstr>
      <vt:lpstr>'Mayo 2020'!Área_de_impresión</vt:lpstr>
    </vt:vector>
  </TitlesOfParts>
  <Company>IPES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Cuadro de Mando Integral</dc:title>
  <dc:creator>Oficina Asesora de Planeación</dc:creator>
  <cp:keywords>CMI</cp:keywords>
  <cp:lastModifiedBy>Carolina</cp:lastModifiedBy>
  <cp:lastPrinted>2020-05-20T22:21:52Z</cp:lastPrinted>
  <dcterms:created xsi:type="dcterms:W3CDTF">2009-07-24T20:19:08Z</dcterms:created>
  <dcterms:modified xsi:type="dcterms:W3CDTF">2020-07-03T23:27:38Z</dcterms:modified>
</cp:coreProperties>
</file>